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'Лист3'!$A$1:$AN$79</definedName>
  </definedNames>
  <calcPr fullCalcOnLoad="1" refMode="R1C1"/>
</workbook>
</file>

<file path=xl/sharedStrings.xml><?xml version="1.0" encoding="utf-8"?>
<sst xmlns="http://schemas.openxmlformats.org/spreadsheetml/2006/main" count="237" uniqueCount="143">
  <si>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</si>
  <si>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</si>
  <si>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</si>
  <si>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</si>
  <si>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</si>
  <si>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</si>
  <si>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</si>
  <si>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</si>
  <si>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</si>
  <si>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</si>
  <si>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</si>
  <si>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</si>
  <si>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</si>
  <si>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</si>
  <si>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</si>
  <si>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</si>
  <si>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</si>
  <si>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</si>
  <si>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</si>
  <si>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</si>
  <si>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</si>
  <si>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</si>
  <si>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</si>
  <si>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</si>
  <si>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</si>
  <si>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</si>
  <si>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</si>
  <si>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t>«___» ___________   20___  г.</t>
  </si>
  <si>
    <t>Государственный компонент</t>
  </si>
  <si>
    <t>1.1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</si>
  <si>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</si>
  <si>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</si>
  <si>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</si>
  <si>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</si>
  <si>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</si>
  <si>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</si>
  <si>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</si>
  <si>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</si>
  <si>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</si>
  <si>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</si>
  <si>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</si>
  <si>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</si>
  <si>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</si>
  <si>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</si>
  <si>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1.2</t>
  </si>
  <si>
    <t>1.3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</si>
  <si>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</si>
  <si>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</si>
  <si>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</si>
  <si>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 xml:space="preserve">Лингвистический модуль </t>
  </si>
  <si>
    <t>Иностранный язык</t>
  </si>
  <si>
    <t>Педагогика</t>
  </si>
  <si>
    <t>1.4</t>
  </si>
  <si>
    <t>зач.</t>
  </si>
  <si>
    <t>экз.</t>
  </si>
  <si>
    <t>Физиология</t>
  </si>
  <si>
    <t>1.5</t>
  </si>
  <si>
    <t>Гимнастика и методика преподавания</t>
  </si>
  <si>
    <t>1.5.2</t>
  </si>
  <si>
    <t>С.А.Сурков</t>
  </si>
  <si>
    <t>И.А.Парфенюк</t>
  </si>
  <si>
    <t>10.05</t>
  </si>
  <si>
    <t>ИЯ</t>
  </si>
  <si>
    <t>П</t>
  </si>
  <si>
    <t>АФБЧ</t>
  </si>
  <si>
    <t>СДМП</t>
  </si>
  <si>
    <t>Медико-биологический модуль-1</t>
  </si>
  <si>
    <t>Физиология спорта</t>
  </si>
  <si>
    <t>2.4</t>
  </si>
  <si>
    <t>Модуль "Информационные технологии"</t>
  </si>
  <si>
    <t>Информационные технологии в физической культуре и спорте</t>
  </si>
  <si>
    <t>ПМИ</t>
  </si>
  <si>
    <t>Плавание и методика преподавания</t>
  </si>
  <si>
    <t xml:space="preserve">ЛАПЛС </t>
  </si>
  <si>
    <t>ФЭ</t>
  </si>
  <si>
    <t>Философия</t>
  </si>
  <si>
    <t>Лыжный спорт и методика преподавания</t>
  </si>
  <si>
    <t>2.3</t>
  </si>
  <si>
    <t>Психологический модуль</t>
  </si>
  <si>
    <t>2.3.1</t>
  </si>
  <si>
    <t>Психология</t>
  </si>
  <si>
    <t>Пс</t>
  </si>
  <si>
    <t>Туризм</t>
  </si>
  <si>
    <t>2.7.1</t>
  </si>
  <si>
    <t>Биомеханика</t>
  </si>
  <si>
    <t>2.7.2</t>
  </si>
  <si>
    <t>Спортивная метрология</t>
  </si>
  <si>
    <t xml:space="preserve">              </t>
  </si>
  <si>
    <t>Семестр 3</t>
  </si>
  <si>
    <t>Семестр 4</t>
  </si>
  <si>
    <t>3 семестр</t>
  </si>
  <si>
    <t>4 семестр</t>
  </si>
  <si>
    <t>_____20__ - _____20___</t>
  </si>
  <si>
    <t>Всего зач. единиц 
в учебном году</t>
  </si>
  <si>
    <t>Спортивные (волейбол, теннис) и подвижные игры и методика преподавания</t>
  </si>
  <si>
    <t>Ауд. часов
в учеб. году</t>
  </si>
  <si>
    <t>1.5.4</t>
  </si>
  <si>
    <t>ЛАПЛС, СДМП</t>
  </si>
  <si>
    <t xml:space="preserve">_______________ С.А.Марзан </t>
  </si>
  <si>
    <t>Социально-гуманитарный модуль-1</t>
  </si>
  <si>
    <t>Спортивно-педагогический модуль-1</t>
  </si>
  <si>
    <t>Спортивно-педагогический модуль-2</t>
  </si>
  <si>
    <t>1.1.2</t>
  </si>
  <si>
    <t>Современная политэкономия</t>
  </si>
  <si>
    <t>Модуль общепрофессиональных дисциплин</t>
  </si>
  <si>
    <t>2.1</t>
  </si>
  <si>
    <t>Социально-гуманитарный модуль-2</t>
  </si>
  <si>
    <t>2.1.2</t>
  </si>
  <si>
    <t xml:space="preserve">Социология </t>
  </si>
  <si>
    <t>диф.зач.</t>
  </si>
  <si>
    <t>2.1.3</t>
  </si>
  <si>
    <t>1.1.3</t>
  </si>
  <si>
    <t>№</t>
  </si>
  <si>
    <t>ИБП</t>
  </si>
  <si>
    <t>2024-2025</t>
  </si>
  <si>
    <t>6-05-0115-01 Образование в области физической культуры</t>
  </si>
  <si>
    <t>Набор 2023  года</t>
  </si>
  <si>
    <t>физического воспитания и спорта</t>
  </si>
  <si>
    <t>1.2.2</t>
  </si>
  <si>
    <t>1.3.4</t>
  </si>
  <si>
    <t>1.3.6</t>
  </si>
  <si>
    <t>1.4.1</t>
  </si>
  <si>
    <t>1.5.1</t>
  </si>
  <si>
    <t>Компонент учреждения образования</t>
  </si>
  <si>
    <t>Права ребенка в современной Беларуси (1 гр., 21 ст.) / Технологии избирательных кампаний (1 гр. 21 ст.) (д/в)</t>
  </si>
  <si>
    <t>2.2</t>
  </si>
  <si>
    <t>2.2.1</t>
  </si>
  <si>
    <t>2.4.2</t>
  </si>
  <si>
    <t>2.4.3</t>
  </si>
  <si>
    <t>2.5</t>
  </si>
  <si>
    <t>Модуль "Биомеханика и измерения в физической культуре и спорте"</t>
  </si>
  <si>
    <t>13.01.2025-29.01.2025</t>
  </si>
  <si>
    <t>Учебная (Зимний учебный сбор)                                       с 30.01.2025 по 05.02.2025                        (1 неделя, выход 2 дня - с 30.01.2025 по 31.01.2025),                                 (диф. зачет 08.02.2025)</t>
  </si>
  <si>
    <t>12.05.2025-24.05.2025</t>
  </si>
  <si>
    <t>Учебная  (Летний учебный сбор)                                с 26.05.2025 по 07.06.2025                         (2 недели, выход 3 дня - с 26.05.2025 по 28.05.2025),                                       (диф. зачет 14.06.2025)</t>
  </si>
  <si>
    <t>05 апреля 2025</t>
  </si>
  <si>
    <t>15.02.2025 - 1-ая ликвидация академической задолженности</t>
  </si>
  <si>
    <t>22.02.2025 - 2-ая ликвидация академической задолженности</t>
  </si>
  <si>
    <t>21.06.2025 - 1-ая ликвидация академической задолженности</t>
  </si>
  <si>
    <t>28.06.2025 - 2-ая ликвидация академической задолженности</t>
  </si>
  <si>
    <t xml:space="preserve">07.09.2024, 14.09.2024, 21.09.2024, 28.09.2024, 05.10.2024, 12.10.2024, 19.10.2024, 26.10.2024, 02.11.2024, 09.11.2024, 16.11.2024, 23.11.2024, 30.11.2024, 07.12.2024, 14.12.2024, 21.12.2024, 28.12.2024, 04.01.2025, 11.01.2025 </t>
  </si>
  <si>
    <t>01.03.2025, 15.03.2025, 22.03.2025, 29.03.2025, 12.04.2025, 19.04.2025, 26.04.2025, 03.05.2025, 10.05.2025</t>
  </si>
  <si>
    <r>
      <rPr>
        <b/>
        <sz val="15"/>
        <rFont val="Times New Roman"/>
        <family val="1"/>
      </rPr>
      <t xml:space="preserve">График </t>
    </r>
    <r>
      <rPr>
        <sz val="15"/>
        <rFont val="Times New Roman"/>
        <family val="1"/>
      </rPr>
      <t xml:space="preserve">
работы в межсессионный период студентов 2 курса факультета физического воспитания и спорта  специальности "Образование в области физической культуры"</t>
    </r>
  </si>
</sst>
</file>

<file path=xl/styles.xml><?xml version="1.0" encoding="utf-8"?>
<styleSheet xmlns="http://schemas.openxmlformats.org/spreadsheetml/2006/main">
  <numFmts count="4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h:mm;@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2000]dddd\,\ d\ mmmm\ yyyy\ &quot;г&quot;\."/>
  </numFmts>
  <fonts count="6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sz val="14.5"/>
      <name val="Times New Roman"/>
      <family val="1"/>
    </font>
    <font>
      <i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5"/>
      <name val="Times New Roman"/>
      <family val="1"/>
    </font>
    <font>
      <b/>
      <sz val="15"/>
      <color indexed="22"/>
      <name val="Times New Roman"/>
      <family val="1"/>
    </font>
    <font>
      <sz val="15"/>
      <color indexed="8"/>
      <name val="Times New Roman"/>
      <family val="1"/>
    </font>
    <font>
      <sz val="15"/>
      <color indexed="9"/>
      <name val="Times New Roman"/>
      <family val="1"/>
    </font>
    <font>
      <b/>
      <sz val="15"/>
      <color indexed="9"/>
      <name val="Times New Roman"/>
      <family val="1"/>
    </font>
    <font>
      <b/>
      <sz val="15"/>
      <color indexed="8"/>
      <name val="Times New Roman"/>
      <family val="1"/>
    </font>
    <font>
      <sz val="15"/>
      <color indexed="22"/>
      <name val="Times New Roman"/>
      <family val="1"/>
    </font>
    <font>
      <b/>
      <sz val="14.5"/>
      <color indexed="8"/>
      <name val="Times New Roman"/>
      <family val="1"/>
    </font>
    <font>
      <sz val="15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0" tint="-0.3499799966812134"/>
      <name val="Times New Roman"/>
      <family val="1"/>
    </font>
    <font>
      <b/>
      <sz val="15"/>
      <color theme="0" tint="-0.1499900072813034"/>
      <name val="Times New Roman"/>
      <family val="1"/>
    </font>
    <font>
      <sz val="15"/>
      <color theme="1"/>
      <name val="Times New Roman"/>
      <family val="1"/>
    </font>
    <font>
      <sz val="15"/>
      <color theme="0"/>
      <name val="Times New Roman"/>
      <family val="1"/>
    </font>
    <font>
      <b/>
      <sz val="15"/>
      <color theme="0"/>
      <name val="Times New Roman"/>
      <family val="1"/>
    </font>
    <font>
      <b/>
      <sz val="15"/>
      <color theme="1"/>
      <name val="Times New Roman"/>
      <family val="1"/>
    </font>
    <font>
      <sz val="15"/>
      <color theme="0" tint="-0.1499900072813034"/>
      <name val="Times New Roman"/>
      <family val="1"/>
    </font>
    <font>
      <b/>
      <sz val="14.5"/>
      <color theme="1"/>
      <name val="Times New Roman"/>
      <family val="1"/>
    </font>
    <font>
      <sz val="15"/>
      <color theme="0" tint="-0.349979996681213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6" xfId="0" applyFont="1" applyFill="1" applyBorder="1" applyAlignment="1">
      <alignment vertical="center" textRotation="90" wrapText="1"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8" fillId="34" borderId="22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1" fontId="60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58" fillId="34" borderId="21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1" fillId="34" borderId="10" xfId="0" applyNumberFormat="1" applyFont="1" applyFill="1" applyBorder="1" applyAlignment="1">
      <alignment horizontal="center" vertical="center" wrapText="1"/>
    </xf>
    <xf numFmtId="1" fontId="61" fillId="34" borderId="21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0" fontId="62" fillId="34" borderId="2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60" fillId="34" borderId="11" xfId="0" applyNumberFormat="1" applyFont="1" applyFill="1" applyBorder="1" applyAlignment="1">
      <alignment horizontal="center" vertical="center" wrapText="1"/>
    </xf>
    <xf numFmtId="1" fontId="60" fillId="34" borderId="10" xfId="0" applyNumberFormat="1" applyFont="1" applyFill="1" applyBorder="1" applyAlignment="1">
      <alignment horizontal="center" vertical="center" wrapText="1"/>
    </xf>
    <xf numFmtId="1" fontId="59" fillId="34" borderId="10" xfId="0" applyNumberFormat="1" applyFont="1" applyFill="1" applyBorder="1" applyAlignment="1">
      <alignment horizontal="center" vertical="center" wrapText="1"/>
    </xf>
    <xf numFmtId="1" fontId="59" fillId="34" borderId="11" xfId="0" applyNumberFormat="1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59" fillId="34" borderId="24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1" fontId="59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88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58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2" fillId="34" borderId="16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1" fontId="62" fillId="34" borderId="10" xfId="0" applyNumberFormat="1" applyFont="1" applyFill="1" applyBorder="1" applyAlignment="1">
      <alignment horizontal="center" vertical="center" wrapText="1"/>
    </xf>
    <xf numFmtId="49" fontId="62" fillId="34" borderId="10" xfId="0" applyNumberFormat="1" applyFont="1" applyFill="1" applyBorder="1" applyAlignment="1">
      <alignment horizontal="center" vertical="center" wrapText="1"/>
    </xf>
    <xf numFmtId="1" fontId="59" fillId="0" borderId="21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4" fillId="0" borderId="28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28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left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1"/>
  <sheetViews>
    <sheetView tabSelected="1" view="pageBreakPreview" zoomScaleNormal="75" zoomScaleSheetLayoutView="100" workbookViewId="0" topLeftCell="B33">
      <selection activeCell="L40" sqref="L40:L41"/>
    </sheetView>
  </sheetViews>
  <sheetFormatPr defaultColWidth="9.140625" defaultRowHeight="12.75"/>
  <cols>
    <col min="1" max="1" width="7.140625" style="4" customWidth="1"/>
    <col min="2" max="2" width="50.7109375" style="4" customWidth="1"/>
    <col min="3" max="3" width="12.00390625" style="4" customWidth="1"/>
    <col min="4" max="4" width="7.7109375" style="4" customWidth="1"/>
    <col min="5" max="5" width="7.57421875" style="4" customWidth="1"/>
    <col min="6" max="8" width="6.57421875" style="4" customWidth="1"/>
    <col min="9" max="9" width="6.7109375" style="4" customWidth="1"/>
    <col min="10" max="11" width="7.8515625" style="4" hidden="1" customWidth="1"/>
    <col min="12" max="12" width="6.57421875" style="4" customWidth="1"/>
    <col min="13" max="13" width="6.7109375" style="4" customWidth="1"/>
    <col min="14" max="14" width="7.57421875" style="4" hidden="1" customWidth="1"/>
    <col min="15" max="15" width="7.7109375" style="4" hidden="1" customWidth="1"/>
    <col min="16" max="16" width="6.57421875" style="4" customWidth="1"/>
    <col min="17" max="18" width="6.7109375" style="4" customWidth="1"/>
    <col min="19" max="19" width="7.7109375" style="4" customWidth="1"/>
    <col min="20" max="20" width="7.57421875" style="4" customWidth="1"/>
    <col min="21" max="21" width="7.7109375" style="4" customWidth="1"/>
    <col min="22" max="26" width="6.57421875" style="4" customWidth="1"/>
    <col min="27" max="27" width="6.7109375" style="4" customWidth="1"/>
    <col min="28" max="30" width="7.57421875" style="4" customWidth="1"/>
    <col min="31" max="31" width="6.57421875" style="4" customWidth="1"/>
    <col min="32" max="32" width="0.13671875" style="4" customWidth="1"/>
    <col min="33" max="33" width="6.57421875" style="4" customWidth="1"/>
    <col min="34" max="34" width="7.57421875" style="4" hidden="1" customWidth="1"/>
    <col min="35" max="35" width="7.7109375" style="4" hidden="1" customWidth="1"/>
    <col min="36" max="37" width="6.57421875" style="4" customWidth="1"/>
    <col min="38" max="39" width="6.7109375" style="4" customWidth="1"/>
    <col min="40" max="40" width="7.57421875" style="4" customWidth="1"/>
    <col min="41" max="16384" width="9.140625" style="4" customWidth="1"/>
  </cols>
  <sheetData>
    <row r="1" spans="1:38" ht="24" customHeight="1">
      <c r="A1" s="215" t="s">
        <v>14</v>
      </c>
      <c r="B1" s="215"/>
      <c r="C1" s="1"/>
      <c r="D1" s="2"/>
      <c r="E1" s="23"/>
      <c r="F1" s="23"/>
      <c r="G1" s="216" t="s">
        <v>16</v>
      </c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3"/>
    </row>
    <row r="2" spans="1:38" ht="24" customHeight="1">
      <c r="A2" s="215" t="s">
        <v>26</v>
      </c>
      <c r="B2" s="215"/>
      <c r="C2" s="1"/>
      <c r="D2" s="2"/>
      <c r="E2" s="2"/>
      <c r="AL2" s="3"/>
    </row>
    <row r="3" spans="1:39" ht="24" customHeight="1">
      <c r="A3" s="217" t="s">
        <v>98</v>
      </c>
      <c r="B3" s="217"/>
      <c r="C3" s="5"/>
      <c r="D3" s="3"/>
      <c r="E3" s="3"/>
      <c r="F3" s="23"/>
      <c r="G3" s="23"/>
      <c r="H3" s="244" t="s">
        <v>30</v>
      </c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5" t="s">
        <v>114</v>
      </c>
      <c r="T3" s="245"/>
      <c r="U3" s="245"/>
      <c r="V3" s="216" t="s">
        <v>0</v>
      </c>
      <c r="W3" s="216"/>
      <c r="X3" s="216"/>
      <c r="Y3" s="23"/>
      <c r="Z3" s="23"/>
      <c r="AA3" s="23"/>
      <c r="AB3" s="23"/>
      <c r="AC3" s="23"/>
      <c r="AD3" s="23"/>
      <c r="AE3" s="23"/>
      <c r="AF3" s="23"/>
      <c r="AG3" s="23"/>
      <c r="AH3" s="216"/>
      <c r="AI3" s="216"/>
      <c r="AJ3" s="216"/>
      <c r="AK3" s="216"/>
      <c r="AL3" s="216"/>
      <c r="AM3" s="216"/>
    </row>
    <row r="4" spans="1:38" ht="24" customHeight="1">
      <c r="A4" s="217" t="s">
        <v>27</v>
      </c>
      <c r="B4" s="217"/>
      <c r="C4" s="5"/>
      <c r="D4" s="3"/>
      <c r="E4" s="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3"/>
    </row>
    <row r="5" spans="1:38" ht="24" customHeight="1">
      <c r="A5" s="6"/>
      <c r="B5" s="6"/>
      <c r="C5" s="6"/>
      <c r="D5" s="6"/>
      <c r="E5" s="6"/>
      <c r="F5" s="23"/>
      <c r="G5" s="23"/>
      <c r="H5" s="216" t="s">
        <v>1</v>
      </c>
      <c r="I5" s="216"/>
      <c r="J5" s="23"/>
      <c r="K5" s="23"/>
      <c r="L5" s="245" t="s">
        <v>117</v>
      </c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3"/>
    </row>
    <row r="6" spans="6:39" ht="32.25" customHeight="1">
      <c r="F6" s="23"/>
      <c r="H6" s="217" t="s">
        <v>2</v>
      </c>
      <c r="I6" s="217"/>
      <c r="J6" s="217"/>
      <c r="K6" s="217"/>
      <c r="L6" s="217"/>
      <c r="M6" s="7" t="s">
        <v>115</v>
      </c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Z6" s="7"/>
      <c r="AA6" s="7"/>
      <c r="AB6" s="7"/>
      <c r="AC6" s="7"/>
      <c r="AD6" s="7"/>
      <c r="AE6" s="7"/>
      <c r="AF6" s="7"/>
      <c r="AG6" s="217" t="s">
        <v>116</v>
      </c>
      <c r="AH6" s="217"/>
      <c r="AI6" s="217"/>
      <c r="AJ6" s="217"/>
      <c r="AK6" s="217"/>
      <c r="AL6" s="217"/>
      <c r="AM6" s="217"/>
    </row>
    <row r="7" spans="1:38" ht="15" customHeight="1">
      <c r="A7" s="3"/>
      <c r="M7" s="246" t="s">
        <v>46</v>
      </c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3"/>
    </row>
    <row r="8" spans="1:39" ht="17.25" customHeight="1">
      <c r="A8" s="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</row>
    <row r="9" spans="1:33" ht="17.25" customHeight="1">
      <c r="A9" s="3"/>
      <c r="E9" s="37" t="s">
        <v>40</v>
      </c>
      <c r="F9" s="38">
        <v>2</v>
      </c>
      <c r="G9" s="23"/>
      <c r="H9" s="23"/>
      <c r="L9" s="242" t="s">
        <v>41</v>
      </c>
      <c r="M9" s="242"/>
      <c r="N9" s="242"/>
      <c r="O9" s="242"/>
      <c r="P9" s="242"/>
      <c r="Q9" s="242"/>
      <c r="R9" s="40">
        <v>2</v>
      </c>
      <c r="S9" s="39"/>
      <c r="T9" s="242" t="s">
        <v>42</v>
      </c>
      <c r="U9" s="242"/>
      <c r="V9" s="242"/>
      <c r="W9" s="242"/>
      <c r="X9" s="36">
        <v>4</v>
      </c>
      <c r="Z9" s="39"/>
      <c r="AC9" s="242" t="s">
        <v>43</v>
      </c>
      <c r="AD9" s="242"/>
      <c r="AE9" s="242"/>
      <c r="AF9" s="23"/>
      <c r="AG9" s="38">
        <v>42</v>
      </c>
    </row>
    <row r="10" spans="1:38" ht="12" customHeight="1" thickBot="1">
      <c r="A10" s="3"/>
      <c r="F10" s="3"/>
      <c r="G10" s="216"/>
      <c r="H10" s="216"/>
      <c r="I10" s="216"/>
      <c r="J10" s="3"/>
      <c r="K10" s="3"/>
      <c r="L10" s="3"/>
      <c r="M10" s="5"/>
      <c r="N10" s="5"/>
      <c r="O10" s="216"/>
      <c r="P10" s="216"/>
      <c r="Q10" s="5"/>
      <c r="R10" s="3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9" t="s">
        <v>3</v>
      </c>
      <c r="AG10" s="216"/>
      <c r="AH10" s="216"/>
      <c r="AI10" s="216"/>
      <c r="AJ10" s="216"/>
      <c r="AK10" s="216"/>
      <c r="AL10" s="3"/>
    </row>
    <row r="11" spans="1:40" ht="35.25" customHeight="1" thickBot="1">
      <c r="A11" s="222" t="s">
        <v>112</v>
      </c>
      <c r="B11" s="222" t="s">
        <v>31</v>
      </c>
      <c r="C11" s="200" t="s">
        <v>15</v>
      </c>
      <c r="D11" s="204" t="s">
        <v>17</v>
      </c>
      <c r="E11" s="205"/>
      <c r="F11" s="205"/>
      <c r="G11" s="205"/>
      <c r="H11" s="205"/>
      <c r="I11" s="206"/>
      <c r="J11" s="204" t="s">
        <v>88</v>
      </c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6"/>
      <c r="AB11" s="204" t="s">
        <v>89</v>
      </c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6"/>
      <c r="AN11" s="228" t="s">
        <v>93</v>
      </c>
    </row>
    <row r="12" spans="1:40" ht="24" customHeight="1" thickBot="1">
      <c r="A12" s="222"/>
      <c r="B12" s="222"/>
      <c r="C12" s="201"/>
      <c r="D12" s="208" t="s">
        <v>18</v>
      </c>
      <c r="E12" s="207" t="s">
        <v>95</v>
      </c>
      <c r="F12" s="204" t="s">
        <v>19</v>
      </c>
      <c r="G12" s="205"/>
      <c r="H12" s="205"/>
      <c r="I12" s="206"/>
      <c r="J12" s="209" t="s">
        <v>92</v>
      </c>
      <c r="K12" s="210"/>
      <c r="L12" s="210"/>
      <c r="M12" s="210"/>
      <c r="N12" s="210"/>
      <c r="O12" s="210"/>
      <c r="P12" s="210"/>
      <c r="Q12" s="210"/>
      <c r="R12" s="210"/>
      <c r="S12" s="204" t="s">
        <v>131</v>
      </c>
      <c r="T12" s="205"/>
      <c r="U12" s="205"/>
      <c r="V12" s="205"/>
      <c r="W12" s="205"/>
      <c r="X12" s="205"/>
      <c r="Y12" s="205"/>
      <c r="Z12" s="205"/>
      <c r="AA12" s="206"/>
      <c r="AB12" s="204" t="s">
        <v>133</v>
      </c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6"/>
      <c r="AN12" s="228"/>
    </row>
    <row r="13" spans="1:40" ht="23.25" customHeight="1" thickBot="1">
      <c r="A13" s="222"/>
      <c r="B13" s="222"/>
      <c r="C13" s="201"/>
      <c r="D13" s="208"/>
      <c r="E13" s="208"/>
      <c r="F13" s="207" t="s">
        <v>32</v>
      </c>
      <c r="G13" s="225" t="s">
        <v>33</v>
      </c>
      <c r="H13" s="236" t="s">
        <v>34</v>
      </c>
      <c r="I13" s="207" t="s">
        <v>35</v>
      </c>
      <c r="J13" s="207" t="s">
        <v>20</v>
      </c>
      <c r="K13" s="207" t="s">
        <v>21</v>
      </c>
      <c r="L13" s="207" t="s">
        <v>36</v>
      </c>
      <c r="M13" s="204" t="s">
        <v>19</v>
      </c>
      <c r="N13" s="205"/>
      <c r="O13" s="205"/>
      <c r="P13" s="205"/>
      <c r="Q13" s="205"/>
      <c r="R13" s="205"/>
      <c r="S13" s="207" t="s">
        <v>20</v>
      </c>
      <c r="T13" s="207" t="s">
        <v>36</v>
      </c>
      <c r="U13" s="207" t="s">
        <v>21</v>
      </c>
      <c r="V13" s="204" t="s">
        <v>39</v>
      </c>
      <c r="W13" s="205"/>
      <c r="X13" s="205"/>
      <c r="Y13" s="206"/>
      <c r="Z13" s="28"/>
      <c r="AB13" s="207" t="s">
        <v>20</v>
      </c>
      <c r="AC13" s="207" t="s">
        <v>22</v>
      </c>
      <c r="AD13" s="207" t="s">
        <v>21</v>
      </c>
      <c r="AE13" s="204" t="s">
        <v>39</v>
      </c>
      <c r="AF13" s="205"/>
      <c r="AG13" s="205"/>
      <c r="AH13" s="205"/>
      <c r="AI13" s="205"/>
      <c r="AJ13" s="205"/>
      <c r="AK13" s="205"/>
      <c r="AL13" s="28"/>
      <c r="AM13" s="27"/>
      <c r="AN13" s="228"/>
    </row>
    <row r="14" spans="1:40" ht="101.25" customHeight="1" thickBot="1">
      <c r="A14" s="200"/>
      <c r="B14" s="200"/>
      <c r="C14" s="201"/>
      <c r="D14" s="208"/>
      <c r="E14" s="208"/>
      <c r="F14" s="208"/>
      <c r="G14" s="226"/>
      <c r="H14" s="237"/>
      <c r="I14" s="208"/>
      <c r="J14" s="208"/>
      <c r="K14" s="208"/>
      <c r="L14" s="208"/>
      <c r="M14" s="207" t="s">
        <v>32</v>
      </c>
      <c r="N14" s="207"/>
      <c r="O14" s="207"/>
      <c r="P14" s="45" t="s">
        <v>33</v>
      </c>
      <c r="Q14" s="42" t="s">
        <v>34</v>
      </c>
      <c r="R14" s="43" t="s">
        <v>35</v>
      </c>
      <c r="S14" s="208"/>
      <c r="T14" s="208"/>
      <c r="U14" s="219"/>
      <c r="V14" s="46" t="s">
        <v>32</v>
      </c>
      <c r="W14" s="45" t="s">
        <v>33</v>
      </c>
      <c r="X14" s="45" t="s">
        <v>34</v>
      </c>
      <c r="Y14" s="47" t="s">
        <v>35</v>
      </c>
      <c r="Z14" s="44" t="s">
        <v>37</v>
      </c>
      <c r="AA14" s="48" t="s">
        <v>38</v>
      </c>
      <c r="AB14" s="208"/>
      <c r="AC14" s="208"/>
      <c r="AD14" s="208"/>
      <c r="AE14" s="45" t="s">
        <v>32</v>
      </c>
      <c r="AF14" s="49"/>
      <c r="AG14" s="225" t="s">
        <v>33</v>
      </c>
      <c r="AH14" s="239"/>
      <c r="AI14" s="240"/>
      <c r="AJ14" s="42" t="s">
        <v>34</v>
      </c>
      <c r="AK14" s="45" t="s">
        <v>35</v>
      </c>
      <c r="AL14" s="44" t="s">
        <v>37</v>
      </c>
      <c r="AM14" s="48" t="s">
        <v>38</v>
      </c>
      <c r="AN14" s="228"/>
    </row>
    <row r="15" spans="1:40" s="13" customFormat="1" ht="24.75" customHeight="1" thickBot="1">
      <c r="A15" s="50">
        <v>1</v>
      </c>
      <c r="B15" s="51" t="s">
        <v>28</v>
      </c>
      <c r="C15" s="52"/>
      <c r="D15" s="50">
        <f aca="true" t="shared" si="0" ref="D15:I15">D16+D19+D24+D21+D26</f>
        <v>1056</v>
      </c>
      <c r="E15" s="50">
        <f t="shared" si="0"/>
        <v>136</v>
      </c>
      <c r="F15" s="50">
        <f t="shared" si="0"/>
        <v>32</v>
      </c>
      <c r="G15" s="50">
        <f t="shared" si="0"/>
        <v>14</v>
      </c>
      <c r="H15" s="50">
        <f t="shared" si="0"/>
        <v>58</v>
      </c>
      <c r="I15" s="50">
        <f t="shared" si="0"/>
        <v>32</v>
      </c>
      <c r="J15" s="50">
        <f aca="true" t="shared" si="1" ref="J15:R15">J19+J24+J21+J26</f>
        <v>0</v>
      </c>
      <c r="K15" s="50">
        <f t="shared" si="1"/>
        <v>0</v>
      </c>
      <c r="L15" s="53">
        <f t="shared" si="1"/>
        <v>0</v>
      </c>
      <c r="M15" s="53">
        <f t="shared" si="1"/>
        <v>0</v>
      </c>
      <c r="N15" s="53">
        <f t="shared" si="1"/>
        <v>0</v>
      </c>
      <c r="O15" s="53">
        <f t="shared" si="1"/>
        <v>0</v>
      </c>
      <c r="P15" s="53">
        <f t="shared" si="1"/>
        <v>0</v>
      </c>
      <c r="Q15" s="53">
        <f t="shared" si="1"/>
        <v>0</v>
      </c>
      <c r="R15" s="53">
        <f t="shared" si="1"/>
        <v>0</v>
      </c>
      <c r="S15" s="50">
        <f aca="true" t="shared" si="2" ref="S15:Y15">S16+S19+S24+S21+S26</f>
        <v>450</v>
      </c>
      <c r="T15" s="50">
        <f t="shared" si="2"/>
        <v>86</v>
      </c>
      <c r="U15" s="50">
        <f t="shared" si="2"/>
        <v>15</v>
      </c>
      <c r="V15" s="50">
        <f t="shared" si="2"/>
        <v>20</v>
      </c>
      <c r="W15" s="50">
        <f t="shared" si="2"/>
        <v>6</v>
      </c>
      <c r="X15" s="50">
        <f t="shared" si="2"/>
        <v>38</v>
      </c>
      <c r="Y15" s="50">
        <f t="shared" si="2"/>
        <v>22</v>
      </c>
      <c r="Z15" s="50"/>
      <c r="AA15" s="50"/>
      <c r="AB15" s="50">
        <f aca="true" t="shared" si="3" ref="AB15:AK15">AB16+AB19+AB24+AB21+AB26</f>
        <v>606</v>
      </c>
      <c r="AC15" s="50">
        <f t="shared" si="3"/>
        <v>50</v>
      </c>
      <c r="AD15" s="50">
        <f t="shared" si="3"/>
        <v>18</v>
      </c>
      <c r="AE15" s="54">
        <f t="shared" si="3"/>
        <v>12</v>
      </c>
      <c r="AF15" s="55">
        <f t="shared" si="3"/>
        <v>0</v>
      </c>
      <c r="AG15" s="50">
        <f t="shared" si="3"/>
        <v>8</v>
      </c>
      <c r="AH15" s="50">
        <f t="shared" si="3"/>
        <v>0</v>
      </c>
      <c r="AI15" s="50">
        <f t="shared" si="3"/>
        <v>0</v>
      </c>
      <c r="AJ15" s="50">
        <f t="shared" si="3"/>
        <v>20</v>
      </c>
      <c r="AK15" s="50">
        <f t="shared" si="3"/>
        <v>10</v>
      </c>
      <c r="AL15" s="50"/>
      <c r="AM15" s="50"/>
      <c r="AN15" s="50">
        <f>AN19+AN24+AN21+AN26+AN16</f>
        <v>33</v>
      </c>
    </row>
    <row r="16" spans="1:40" s="13" customFormat="1" ht="23.25" customHeight="1" thickBot="1">
      <c r="A16" s="56" t="s">
        <v>29</v>
      </c>
      <c r="B16" s="57" t="s">
        <v>99</v>
      </c>
      <c r="C16" s="58"/>
      <c r="D16" s="59">
        <f>D17+D18</f>
        <v>176</v>
      </c>
      <c r="E16" s="97">
        <f>E17+E18</f>
        <v>20</v>
      </c>
      <c r="F16" s="59">
        <f aca="true" t="shared" si="4" ref="F16:AK16">F18</f>
        <v>8</v>
      </c>
      <c r="G16" s="60">
        <f t="shared" si="4"/>
        <v>0</v>
      </c>
      <c r="H16" s="60">
        <f t="shared" si="4"/>
        <v>0</v>
      </c>
      <c r="I16" s="97">
        <f>I17+I18</f>
        <v>12</v>
      </c>
      <c r="J16" s="59">
        <f t="shared" si="4"/>
        <v>0</v>
      </c>
      <c r="K16" s="59">
        <f t="shared" si="4"/>
        <v>0</v>
      </c>
      <c r="L16" s="60">
        <f t="shared" si="4"/>
        <v>0</v>
      </c>
      <c r="M16" s="60">
        <f t="shared" si="4"/>
        <v>0</v>
      </c>
      <c r="N16" s="60">
        <f t="shared" si="4"/>
        <v>0</v>
      </c>
      <c r="O16" s="60">
        <f t="shared" si="4"/>
        <v>0</v>
      </c>
      <c r="P16" s="60">
        <f t="shared" si="4"/>
        <v>0</v>
      </c>
      <c r="Q16" s="60">
        <f t="shared" si="4"/>
        <v>0</v>
      </c>
      <c r="R16" s="60">
        <f t="shared" si="4"/>
        <v>0</v>
      </c>
      <c r="S16" s="59">
        <f>S18+S17</f>
        <v>88</v>
      </c>
      <c r="T16" s="59">
        <f aca="true" t="shared" si="5" ref="T16:Y16">T18+T17</f>
        <v>8</v>
      </c>
      <c r="U16" s="59">
        <f t="shared" si="5"/>
        <v>3</v>
      </c>
      <c r="V16" s="59">
        <f t="shared" si="5"/>
        <v>2</v>
      </c>
      <c r="W16" s="60">
        <f t="shared" si="5"/>
        <v>0</v>
      </c>
      <c r="X16" s="60">
        <f t="shared" si="5"/>
        <v>0</v>
      </c>
      <c r="Y16" s="59">
        <f t="shared" si="5"/>
        <v>6</v>
      </c>
      <c r="Z16" s="60">
        <f t="shared" si="4"/>
        <v>0</v>
      </c>
      <c r="AA16" s="60">
        <f t="shared" si="4"/>
        <v>0</v>
      </c>
      <c r="AB16" s="59">
        <f t="shared" si="4"/>
        <v>88</v>
      </c>
      <c r="AC16" s="59">
        <f t="shared" si="4"/>
        <v>12</v>
      </c>
      <c r="AD16" s="73">
        <f t="shared" si="4"/>
        <v>3</v>
      </c>
      <c r="AE16" s="61">
        <f t="shared" si="4"/>
        <v>6</v>
      </c>
      <c r="AF16" s="62">
        <f t="shared" si="4"/>
        <v>0</v>
      </c>
      <c r="AG16" s="63">
        <f t="shared" si="4"/>
        <v>0</v>
      </c>
      <c r="AH16" s="60">
        <f t="shared" si="4"/>
        <v>0</v>
      </c>
      <c r="AI16" s="60">
        <f t="shared" si="4"/>
        <v>0</v>
      </c>
      <c r="AJ16" s="60">
        <f t="shared" si="4"/>
        <v>0</v>
      </c>
      <c r="AK16" s="59">
        <f t="shared" si="4"/>
        <v>6</v>
      </c>
      <c r="AL16" s="59"/>
      <c r="AM16" s="59"/>
      <c r="AN16" s="59">
        <f>AN18+AN17</f>
        <v>6</v>
      </c>
    </row>
    <row r="17" spans="1:40" s="13" customFormat="1" ht="23.25" customHeight="1" thickBot="1">
      <c r="A17" s="64" t="s">
        <v>102</v>
      </c>
      <c r="B17" s="65" t="s">
        <v>103</v>
      </c>
      <c r="C17" s="66" t="s">
        <v>74</v>
      </c>
      <c r="D17" s="67">
        <f>S17++AB17</f>
        <v>68</v>
      </c>
      <c r="E17" s="69">
        <f>T17+AC17</f>
        <v>6</v>
      </c>
      <c r="F17" s="70">
        <f>M17+V17+AE17</f>
        <v>0</v>
      </c>
      <c r="G17" s="70">
        <f>P17+W17+AG17</f>
        <v>0</v>
      </c>
      <c r="H17" s="70">
        <f>Q17+X17+AJ17</f>
        <v>0</v>
      </c>
      <c r="I17" s="69">
        <f>R17+Y17+AK17</f>
        <v>6</v>
      </c>
      <c r="J17" s="66"/>
      <c r="K17" s="66"/>
      <c r="L17" s="163"/>
      <c r="M17" s="163"/>
      <c r="N17" s="163"/>
      <c r="O17" s="163"/>
      <c r="P17" s="163"/>
      <c r="Q17" s="163"/>
      <c r="R17" s="163"/>
      <c r="S17" s="72">
        <v>68</v>
      </c>
      <c r="T17" s="67">
        <f>V17+W17+Y17</f>
        <v>6</v>
      </c>
      <c r="U17" s="72">
        <v>3</v>
      </c>
      <c r="V17" s="164"/>
      <c r="W17" s="164"/>
      <c r="X17" s="164"/>
      <c r="Y17" s="72">
        <v>6</v>
      </c>
      <c r="Z17" s="72" t="s">
        <v>54</v>
      </c>
      <c r="AA17" s="163"/>
      <c r="AB17" s="67"/>
      <c r="AC17" s="67"/>
      <c r="AD17" s="164"/>
      <c r="AE17" s="165"/>
      <c r="AF17" s="166"/>
      <c r="AG17" s="167"/>
      <c r="AH17" s="164"/>
      <c r="AI17" s="164"/>
      <c r="AJ17" s="164"/>
      <c r="AK17" s="67"/>
      <c r="AL17" s="67"/>
      <c r="AM17" s="67"/>
      <c r="AN17" s="82">
        <f>AD17+U17</f>
        <v>3</v>
      </c>
    </row>
    <row r="18" spans="1:40" s="13" customFormat="1" ht="18.75" customHeight="1" thickBot="1">
      <c r="A18" s="64" t="s">
        <v>111</v>
      </c>
      <c r="B18" s="65" t="s">
        <v>75</v>
      </c>
      <c r="C18" s="66" t="s">
        <v>74</v>
      </c>
      <c r="D18" s="67">
        <f>S18++AB18</f>
        <v>108</v>
      </c>
      <c r="E18" s="69">
        <f>F18+G18+H18+I18</f>
        <v>14</v>
      </c>
      <c r="F18" s="69">
        <f>M18+V18+AE18</f>
        <v>8</v>
      </c>
      <c r="G18" s="70">
        <f>P18+W18+AG18</f>
        <v>0</v>
      </c>
      <c r="H18" s="70">
        <f>Q18+X18+AJ18</f>
        <v>0</v>
      </c>
      <c r="I18" s="69">
        <f>R18+Y18+AK18</f>
        <v>6</v>
      </c>
      <c r="J18" s="66"/>
      <c r="K18" s="66"/>
      <c r="L18" s="71"/>
      <c r="M18" s="71"/>
      <c r="N18" s="71"/>
      <c r="O18" s="71"/>
      <c r="P18" s="71"/>
      <c r="Q18" s="71"/>
      <c r="R18" s="71"/>
      <c r="S18" s="67">
        <v>20</v>
      </c>
      <c r="T18" s="72">
        <f>V18+W18+X18+Y18</f>
        <v>2</v>
      </c>
      <c r="U18" s="67"/>
      <c r="V18" s="67">
        <v>2</v>
      </c>
      <c r="W18" s="67"/>
      <c r="X18" s="67"/>
      <c r="Y18" s="67"/>
      <c r="Z18" s="67"/>
      <c r="AA18" s="66"/>
      <c r="AB18" s="67">
        <v>88</v>
      </c>
      <c r="AC18" s="72">
        <f>AE18+AG18+AJ18+AK18</f>
        <v>12</v>
      </c>
      <c r="AD18" s="67">
        <v>3</v>
      </c>
      <c r="AE18" s="165">
        <v>6</v>
      </c>
      <c r="AF18" s="166"/>
      <c r="AG18" s="168"/>
      <c r="AH18" s="67"/>
      <c r="AI18" s="67"/>
      <c r="AJ18" s="67"/>
      <c r="AK18" s="67">
        <v>6</v>
      </c>
      <c r="AL18" s="67" t="s">
        <v>54</v>
      </c>
      <c r="AM18" s="67"/>
      <c r="AN18" s="82">
        <f>AD18+U18</f>
        <v>3</v>
      </c>
    </row>
    <row r="19" spans="1:40" s="13" customFormat="1" ht="25.5" customHeight="1" thickBot="1">
      <c r="A19" s="56" t="s">
        <v>44</v>
      </c>
      <c r="B19" s="57" t="s">
        <v>49</v>
      </c>
      <c r="C19" s="58"/>
      <c r="D19" s="73">
        <f>D20</f>
        <v>102</v>
      </c>
      <c r="E19" s="73">
        <f aca="true" t="shared" si="6" ref="E19:AN19">E20</f>
        <v>18</v>
      </c>
      <c r="F19" s="60">
        <f t="shared" si="6"/>
        <v>0</v>
      </c>
      <c r="G19" s="60">
        <f t="shared" si="6"/>
        <v>0</v>
      </c>
      <c r="H19" s="73">
        <f t="shared" si="6"/>
        <v>18</v>
      </c>
      <c r="I19" s="60">
        <f t="shared" si="6"/>
        <v>0</v>
      </c>
      <c r="J19" s="60">
        <f t="shared" si="6"/>
        <v>0</v>
      </c>
      <c r="K19" s="60">
        <f t="shared" si="6"/>
        <v>0</v>
      </c>
      <c r="L19" s="60">
        <f t="shared" si="6"/>
        <v>0</v>
      </c>
      <c r="M19" s="60">
        <f t="shared" si="6"/>
        <v>0</v>
      </c>
      <c r="N19" s="60">
        <f t="shared" si="6"/>
        <v>0</v>
      </c>
      <c r="O19" s="60">
        <f t="shared" si="6"/>
        <v>0</v>
      </c>
      <c r="P19" s="60">
        <f t="shared" si="6"/>
        <v>0</v>
      </c>
      <c r="Q19" s="60">
        <f t="shared" si="6"/>
        <v>0</v>
      </c>
      <c r="R19" s="60">
        <f t="shared" si="6"/>
        <v>0</v>
      </c>
      <c r="S19" s="73">
        <f t="shared" si="6"/>
        <v>102</v>
      </c>
      <c r="T19" s="73">
        <f t="shared" si="6"/>
        <v>18</v>
      </c>
      <c r="U19" s="73">
        <v>3</v>
      </c>
      <c r="V19" s="60">
        <f t="shared" si="6"/>
        <v>0</v>
      </c>
      <c r="W19" s="60">
        <f t="shared" si="6"/>
        <v>0</v>
      </c>
      <c r="X19" s="73">
        <f t="shared" si="6"/>
        <v>18</v>
      </c>
      <c r="Y19" s="60">
        <f t="shared" si="6"/>
        <v>0</v>
      </c>
      <c r="Z19" s="60"/>
      <c r="AA19" s="60">
        <f t="shared" si="6"/>
        <v>0</v>
      </c>
      <c r="AB19" s="60">
        <f t="shared" si="6"/>
        <v>0</v>
      </c>
      <c r="AC19" s="60">
        <f t="shared" si="6"/>
        <v>0</v>
      </c>
      <c r="AD19" s="60">
        <f t="shared" si="6"/>
        <v>0</v>
      </c>
      <c r="AE19" s="74">
        <f t="shared" si="6"/>
        <v>0</v>
      </c>
      <c r="AF19" s="75">
        <f t="shared" si="6"/>
        <v>0</v>
      </c>
      <c r="AG19" s="63">
        <f t="shared" si="6"/>
        <v>0</v>
      </c>
      <c r="AH19" s="60">
        <f t="shared" si="6"/>
        <v>0</v>
      </c>
      <c r="AI19" s="60">
        <f t="shared" si="6"/>
        <v>0</v>
      </c>
      <c r="AJ19" s="60">
        <f t="shared" si="6"/>
        <v>0</v>
      </c>
      <c r="AK19" s="60">
        <f t="shared" si="6"/>
        <v>0</v>
      </c>
      <c r="AL19" s="60">
        <f t="shared" si="6"/>
        <v>0</v>
      </c>
      <c r="AM19" s="60">
        <f t="shared" si="6"/>
        <v>0</v>
      </c>
      <c r="AN19" s="73">
        <f t="shared" si="6"/>
        <v>3</v>
      </c>
    </row>
    <row r="20" spans="1:40" s="13" customFormat="1" ht="21.75" customHeight="1" thickBot="1">
      <c r="A20" s="64" t="s">
        <v>118</v>
      </c>
      <c r="B20" s="65" t="s">
        <v>50</v>
      </c>
      <c r="C20" s="76" t="s">
        <v>62</v>
      </c>
      <c r="D20" s="67">
        <f>S20++AB20</f>
        <v>102</v>
      </c>
      <c r="E20" s="68">
        <f>L20+T20+AC20</f>
        <v>18</v>
      </c>
      <c r="F20" s="70">
        <f>M20+V20+AE20</f>
        <v>0</v>
      </c>
      <c r="G20" s="70">
        <f>P20+W20+AG20</f>
        <v>0</v>
      </c>
      <c r="H20" s="69">
        <f>Q20+X20+AJ20</f>
        <v>18</v>
      </c>
      <c r="I20" s="70">
        <f>R20+Y20+AK20</f>
        <v>0</v>
      </c>
      <c r="J20" s="69"/>
      <c r="K20" s="69"/>
      <c r="L20" s="70">
        <f>M20+P20+Q20+R20</f>
        <v>0</v>
      </c>
      <c r="M20" s="77"/>
      <c r="N20" s="77"/>
      <c r="O20" s="77"/>
      <c r="P20" s="77"/>
      <c r="Q20" s="77"/>
      <c r="R20" s="77"/>
      <c r="S20" s="72">
        <v>102</v>
      </c>
      <c r="T20" s="72">
        <f>V20+W20+X20+Y20</f>
        <v>18</v>
      </c>
      <c r="U20" s="72">
        <v>3</v>
      </c>
      <c r="V20" s="72"/>
      <c r="W20" s="72"/>
      <c r="X20" s="72">
        <v>18</v>
      </c>
      <c r="Y20" s="72"/>
      <c r="Z20" s="72" t="s">
        <v>54</v>
      </c>
      <c r="AA20" s="72"/>
      <c r="AB20" s="72"/>
      <c r="AC20" s="72"/>
      <c r="AD20" s="72"/>
      <c r="AE20" s="78"/>
      <c r="AF20" s="79"/>
      <c r="AG20" s="80"/>
      <c r="AH20" s="81"/>
      <c r="AI20" s="81"/>
      <c r="AJ20" s="81"/>
      <c r="AK20" s="81"/>
      <c r="AL20" s="72"/>
      <c r="AM20" s="81"/>
      <c r="AN20" s="82">
        <f>AD20+U20</f>
        <v>3</v>
      </c>
    </row>
    <row r="21" spans="1:40" s="13" customFormat="1" ht="21.75" customHeight="1" thickBot="1">
      <c r="A21" s="56" t="s">
        <v>45</v>
      </c>
      <c r="B21" s="57" t="s">
        <v>66</v>
      </c>
      <c r="C21" s="58"/>
      <c r="D21" s="59">
        <f>D22+D23</f>
        <v>300</v>
      </c>
      <c r="E21" s="59">
        <f aca="true" t="shared" si="7" ref="E21:AN21">E22+E23</f>
        <v>38</v>
      </c>
      <c r="F21" s="59">
        <f t="shared" si="7"/>
        <v>14</v>
      </c>
      <c r="G21" s="59">
        <f t="shared" si="7"/>
        <v>14</v>
      </c>
      <c r="H21" s="59">
        <f t="shared" si="7"/>
        <v>4</v>
      </c>
      <c r="I21" s="59">
        <f t="shared" si="7"/>
        <v>6</v>
      </c>
      <c r="J21" s="59">
        <f t="shared" si="7"/>
        <v>0</v>
      </c>
      <c r="K21" s="59">
        <f t="shared" si="7"/>
        <v>0</v>
      </c>
      <c r="L21" s="60">
        <f t="shared" si="7"/>
        <v>0</v>
      </c>
      <c r="M21" s="60">
        <f t="shared" si="7"/>
        <v>0</v>
      </c>
      <c r="N21" s="60">
        <f t="shared" si="7"/>
        <v>0</v>
      </c>
      <c r="O21" s="60">
        <f t="shared" si="7"/>
        <v>0</v>
      </c>
      <c r="P21" s="60">
        <f t="shared" si="7"/>
        <v>0</v>
      </c>
      <c r="Q21" s="60">
        <f t="shared" si="7"/>
        <v>0</v>
      </c>
      <c r="R21" s="60">
        <f t="shared" si="7"/>
        <v>0</v>
      </c>
      <c r="S21" s="59">
        <f t="shared" si="7"/>
        <v>90</v>
      </c>
      <c r="T21" s="59">
        <f t="shared" si="7"/>
        <v>20</v>
      </c>
      <c r="U21" s="59">
        <f t="shared" si="7"/>
        <v>3</v>
      </c>
      <c r="V21" s="59">
        <f t="shared" si="7"/>
        <v>8</v>
      </c>
      <c r="W21" s="59">
        <f t="shared" si="7"/>
        <v>6</v>
      </c>
      <c r="X21" s="59">
        <f t="shared" si="7"/>
        <v>2</v>
      </c>
      <c r="Y21" s="59">
        <f t="shared" si="7"/>
        <v>4</v>
      </c>
      <c r="Z21" s="59"/>
      <c r="AA21" s="59"/>
      <c r="AB21" s="59">
        <f t="shared" si="7"/>
        <v>210</v>
      </c>
      <c r="AC21" s="59">
        <f t="shared" si="7"/>
        <v>18</v>
      </c>
      <c r="AD21" s="59">
        <f t="shared" si="7"/>
        <v>6</v>
      </c>
      <c r="AE21" s="61">
        <f t="shared" si="7"/>
        <v>6</v>
      </c>
      <c r="AF21" s="62">
        <f t="shared" si="7"/>
        <v>0</v>
      </c>
      <c r="AG21" s="84">
        <f t="shared" si="7"/>
        <v>8</v>
      </c>
      <c r="AH21" s="59">
        <f t="shared" si="7"/>
        <v>0</v>
      </c>
      <c r="AI21" s="59">
        <f t="shared" si="7"/>
        <v>0</v>
      </c>
      <c r="AJ21" s="59">
        <f t="shared" si="7"/>
        <v>2</v>
      </c>
      <c r="AK21" s="59">
        <f t="shared" si="7"/>
        <v>2</v>
      </c>
      <c r="AL21" s="59"/>
      <c r="AM21" s="59"/>
      <c r="AN21" s="59">
        <f t="shared" si="7"/>
        <v>9</v>
      </c>
    </row>
    <row r="22" spans="1:40" s="13" customFormat="1" ht="21.75" customHeight="1" thickBot="1">
      <c r="A22" s="64" t="s">
        <v>119</v>
      </c>
      <c r="B22" s="65" t="s">
        <v>55</v>
      </c>
      <c r="C22" s="76" t="s">
        <v>64</v>
      </c>
      <c r="D22" s="72">
        <f>S22++AB22</f>
        <v>180</v>
      </c>
      <c r="E22" s="69">
        <f>F22+G22+H22+I22</f>
        <v>22</v>
      </c>
      <c r="F22" s="69">
        <f>M22+V22+AE22</f>
        <v>6</v>
      </c>
      <c r="G22" s="69">
        <f>P22+W22+AG22</f>
        <v>10</v>
      </c>
      <c r="H22" s="70">
        <f>Q22+X22+AJ22</f>
        <v>0</v>
      </c>
      <c r="I22" s="69">
        <f>R22+Y22+AK22</f>
        <v>6</v>
      </c>
      <c r="J22" s="68"/>
      <c r="K22" s="68"/>
      <c r="L22" s="68"/>
      <c r="M22" s="82"/>
      <c r="N22" s="82"/>
      <c r="O22" s="82"/>
      <c r="P22" s="82"/>
      <c r="Q22" s="82"/>
      <c r="R22" s="82"/>
      <c r="S22" s="67">
        <v>90</v>
      </c>
      <c r="T22" s="67">
        <f>V22+W22+Y22</f>
        <v>12</v>
      </c>
      <c r="U22" s="67">
        <v>3</v>
      </c>
      <c r="V22" s="67">
        <v>4</v>
      </c>
      <c r="W22" s="67">
        <v>4</v>
      </c>
      <c r="X22" s="67"/>
      <c r="Y22" s="67">
        <v>4</v>
      </c>
      <c r="Z22" s="67"/>
      <c r="AA22" s="67" t="s">
        <v>53</v>
      </c>
      <c r="AB22" s="67">
        <v>90</v>
      </c>
      <c r="AC22" s="72">
        <f>AE22+AG22+AJ22+AK22</f>
        <v>10</v>
      </c>
      <c r="AD22" s="67">
        <v>3</v>
      </c>
      <c r="AE22" s="85">
        <v>2</v>
      </c>
      <c r="AF22" s="86"/>
      <c r="AG22" s="87">
        <v>6</v>
      </c>
      <c r="AH22" s="82"/>
      <c r="AI22" s="82"/>
      <c r="AJ22" s="82"/>
      <c r="AK22" s="82">
        <v>2</v>
      </c>
      <c r="AL22" s="67" t="s">
        <v>54</v>
      </c>
      <c r="AM22" s="88"/>
      <c r="AN22" s="82">
        <f>AD22+U22</f>
        <v>6</v>
      </c>
    </row>
    <row r="23" spans="1:40" s="13" customFormat="1" ht="21.75" customHeight="1" thickBot="1">
      <c r="A23" s="64" t="s">
        <v>120</v>
      </c>
      <c r="B23" s="65" t="s">
        <v>67</v>
      </c>
      <c r="C23" s="76" t="s">
        <v>64</v>
      </c>
      <c r="D23" s="72">
        <f>S23++AB23</f>
        <v>120</v>
      </c>
      <c r="E23" s="69">
        <f>L23+T23+AC23</f>
        <v>16</v>
      </c>
      <c r="F23" s="69">
        <f>M23+V23+AE23</f>
        <v>8</v>
      </c>
      <c r="G23" s="69">
        <f>P23+W23+AG23</f>
        <v>4</v>
      </c>
      <c r="H23" s="69">
        <f>Q23+X23+AJ23</f>
        <v>4</v>
      </c>
      <c r="I23" s="70">
        <f>R23+Y23+AK23</f>
        <v>0</v>
      </c>
      <c r="J23" s="68"/>
      <c r="K23" s="68"/>
      <c r="L23" s="68"/>
      <c r="M23" s="82"/>
      <c r="N23" s="82"/>
      <c r="O23" s="82"/>
      <c r="P23" s="82"/>
      <c r="Q23" s="82"/>
      <c r="R23" s="82"/>
      <c r="S23" s="67"/>
      <c r="T23" s="72">
        <f>V23+W23+X23+Y23</f>
        <v>8</v>
      </c>
      <c r="U23" s="67"/>
      <c r="V23" s="67">
        <v>4</v>
      </c>
      <c r="W23" s="67">
        <v>2</v>
      </c>
      <c r="X23" s="67">
        <v>2</v>
      </c>
      <c r="Y23" s="67"/>
      <c r="Z23" s="67"/>
      <c r="AA23" s="67"/>
      <c r="AB23" s="67">
        <v>120</v>
      </c>
      <c r="AC23" s="72">
        <f>AE23+AG23+AJ23+AK23</f>
        <v>8</v>
      </c>
      <c r="AD23" s="67">
        <v>3</v>
      </c>
      <c r="AE23" s="85">
        <v>4</v>
      </c>
      <c r="AF23" s="86"/>
      <c r="AG23" s="87">
        <v>2</v>
      </c>
      <c r="AH23" s="82"/>
      <c r="AI23" s="82"/>
      <c r="AJ23" s="82">
        <v>2</v>
      </c>
      <c r="AK23" s="82"/>
      <c r="AL23" s="67" t="s">
        <v>54</v>
      </c>
      <c r="AM23" s="88"/>
      <c r="AN23" s="82">
        <f>AD23+U23</f>
        <v>3</v>
      </c>
    </row>
    <row r="24" spans="1:40" s="13" customFormat="1" ht="39.75" customHeight="1" thickBot="1">
      <c r="A24" s="56" t="s">
        <v>52</v>
      </c>
      <c r="B24" s="57" t="s">
        <v>104</v>
      </c>
      <c r="C24" s="58"/>
      <c r="D24" s="73">
        <f>D25</f>
        <v>108</v>
      </c>
      <c r="E24" s="73">
        <f aca="true" t="shared" si="8" ref="E24:AK24">E25</f>
        <v>14</v>
      </c>
      <c r="F24" s="73">
        <f t="shared" si="8"/>
        <v>6</v>
      </c>
      <c r="G24" s="60">
        <f t="shared" si="8"/>
        <v>0</v>
      </c>
      <c r="H24" s="60">
        <f t="shared" si="8"/>
        <v>0</v>
      </c>
      <c r="I24" s="73">
        <f t="shared" si="8"/>
        <v>8</v>
      </c>
      <c r="J24" s="60">
        <f t="shared" si="8"/>
        <v>0</v>
      </c>
      <c r="K24" s="60">
        <f t="shared" si="8"/>
        <v>0</v>
      </c>
      <c r="L24" s="60">
        <f t="shared" si="8"/>
        <v>0</v>
      </c>
      <c r="M24" s="60">
        <f t="shared" si="8"/>
        <v>0</v>
      </c>
      <c r="N24" s="60">
        <f t="shared" si="8"/>
        <v>0</v>
      </c>
      <c r="O24" s="60">
        <f t="shared" si="8"/>
        <v>0</v>
      </c>
      <c r="P24" s="60">
        <f t="shared" si="8"/>
        <v>0</v>
      </c>
      <c r="Q24" s="60">
        <f t="shared" si="8"/>
        <v>0</v>
      </c>
      <c r="R24" s="60">
        <f t="shared" si="8"/>
        <v>0</v>
      </c>
      <c r="S24" s="60">
        <f t="shared" si="8"/>
        <v>0</v>
      </c>
      <c r="T24" s="73">
        <f t="shared" si="8"/>
        <v>14</v>
      </c>
      <c r="U24" s="60">
        <f t="shared" si="8"/>
        <v>0</v>
      </c>
      <c r="V24" s="73">
        <f t="shared" si="8"/>
        <v>6</v>
      </c>
      <c r="W24" s="60">
        <f t="shared" si="8"/>
        <v>0</v>
      </c>
      <c r="X24" s="73"/>
      <c r="Y24" s="73">
        <f t="shared" si="8"/>
        <v>8</v>
      </c>
      <c r="Z24" s="60">
        <f t="shared" si="8"/>
        <v>0</v>
      </c>
      <c r="AA24" s="60">
        <f t="shared" si="8"/>
        <v>0</v>
      </c>
      <c r="AB24" s="73">
        <f t="shared" si="8"/>
        <v>108</v>
      </c>
      <c r="AC24" s="60">
        <f t="shared" si="8"/>
        <v>0</v>
      </c>
      <c r="AD24" s="73">
        <f t="shared" si="8"/>
        <v>3</v>
      </c>
      <c r="AE24" s="74">
        <f t="shared" si="8"/>
        <v>0</v>
      </c>
      <c r="AF24" s="75">
        <f t="shared" si="8"/>
        <v>0</v>
      </c>
      <c r="AG24" s="63">
        <f t="shared" si="8"/>
        <v>0</v>
      </c>
      <c r="AH24" s="60">
        <f t="shared" si="8"/>
        <v>0</v>
      </c>
      <c r="AI24" s="60">
        <f t="shared" si="8"/>
        <v>0</v>
      </c>
      <c r="AJ24" s="60">
        <f t="shared" si="8"/>
        <v>0</v>
      </c>
      <c r="AK24" s="60">
        <f t="shared" si="8"/>
        <v>0</v>
      </c>
      <c r="AL24" s="83"/>
      <c r="AM24" s="58"/>
      <c r="AN24" s="59">
        <f>AN25</f>
        <v>3</v>
      </c>
    </row>
    <row r="25" spans="1:40" s="13" customFormat="1" ht="20.25" customHeight="1" thickBot="1">
      <c r="A25" s="64" t="s">
        <v>121</v>
      </c>
      <c r="B25" s="65" t="s">
        <v>51</v>
      </c>
      <c r="C25" s="76" t="s">
        <v>63</v>
      </c>
      <c r="D25" s="72">
        <f>S25++AB25</f>
        <v>108</v>
      </c>
      <c r="E25" s="69">
        <f>L25+T25+AC25</f>
        <v>14</v>
      </c>
      <c r="F25" s="69">
        <f>M25+V25+AE25</f>
        <v>6</v>
      </c>
      <c r="G25" s="70">
        <f>P25+W25+AG25</f>
        <v>0</v>
      </c>
      <c r="H25" s="69"/>
      <c r="I25" s="69">
        <f>R25+Y25+AK25</f>
        <v>8</v>
      </c>
      <c r="J25" s="70"/>
      <c r="K25" s="70"/>
      <c r="L25" s="70">
        <f>M25+P25+Q25+R25</f>
        <v>0</v>
      </c>
      <c r="M25" s="81"/>
      <c r="N25" s="81"/>
      <c r="O25" s="81"/>
      <c r="P25" s="81"/>
      <c r="Q25" s="81"/>
      <c r="R25" s="81"/>
      <c r="S25" s="72"/>
      <c r="T25" s="72">
        <f>V25+W25+X25+Y25</f>
        <v>14</v>
      </c>
      <c r="U25" s="72"/>
      <c r="V25" s="72">
        <v>6</v>
      </c>
      <c r="W25" s="72"/>
      <c r="X25" s="72"/>
      <c r="Y25" s="72">
        <v>8</v>
      </c>
      <c r="Z25" s="72"/>
      <c r="AA25" s="72"/>
      <c r="AB25" s="72">
        <v>108</v>
      </c>
      <c r="AC25" s="72"/>
      <c r="AD25" s="72">
        <v>3</v>
      </c>
      <c r="AE25" s="78"/>
      <c r="AF25" s="79"/>
      <c r="AG25" s="80"/>
      <c r="AH25" s="81"/>
      <c r="AI25" s="81"/>
      <c r="AJ25" s="81"/>
      <c r="AK25" s="81"/>
      <c r="AL25" s="72" t="s">
        <v>54</v>
      </c>
      <c r="AM25" s="81"/>
      <c r="AN25" s="82">
        <f>AD25+U25</f>
        <v>3</v>
      </c>
    </row>
    <row r="26" spans="1:40" s="13" customFormat="1" ht="24" customHeight="1" thickBot="1">
      <c r="A26" s="56" t="s">
        <v>56</v>
      </c>
      <c r="B26" s="57" t="s">
        <v>100</v>
      </c>
      <c r="C26" s="58"/>
      <c r="D26" s="59">
        <f>D27+D28+D29</f>
        <v>370</v>
      </c>
      <c r="E26" s="59">
        <f>E27+E28+E29</f>
        <v>46</v>
      </c>
      <c r="F26" s="59">
        <f>F27+F28+F29</f>
        <v>4</v>
      </c>
      <c r="G26" s="60">
        <f>G27+G28</f>
        <v>0</v>
      </c>
      <c r="H26" s="59">
        <f>H27+H28+H29</f>
        <v>36</v>
      </c>
      <c r="I26" s="178">
        <f>I27+28:28+I29</f>
        <v>6</v>
      </c>
      <c r="J26" s="89">
        <f>J27+J28</f>
        <v>0</v>
      </c>
      <c r="K26" s="89">
        <f>K27+K28</f>
        <v>0</v>
      </c>
      <c r="L26" s="90"/>
      <c r="M26" s="90"/>
      <c r="N26" s="90"/>
      <c r="O26" s="90"/>
      <c r="P26" s="90"/>
      <c r="Q26" s="90"/>
      <c r="R26" s="90"/>
      <c r="S26" s="59">
        <f aca="true" t="shared" si="9" ref="S26:AN26">S27+S28+S29</f>
        <v>170</v>
      </c>
      <c r="T26" s="59">
        <f t="shared" si="9"/>
        <v>26</v>
      </c>
      <c r="U26" s="59">
        <f t="shared" si="9"/>
        <v>6</v>
      </c>
      <c r="V26" s="59">
        <f t="shared" si="9"/>
        <v>4</v>
      </c>
      <c r="W26" s="60">
        <f t="shared" si="9"/>
        <v>0</v>
      </c>
      <c r="X26" s="59">
        <f t="shared" si="9"/>
        <v>18</v>
      </c>
      <c r="Y26" s="59">
        <f t="shared" si="9"/>
        <v>4</v>
      </c>
      <c r="Z26" s="60"/>
      <c r="AA26" s="60"/>
      <c r="AB26" s="59">
        <f t="shared" si="9"/>
        <v>200</v>
      </c>
      <c r="AC26" s="59">
        <f t="shared" si="9"/>
        <v>20</v>
      </c>
      <c r="AD26" s="59">
        <f t="shared" si="9"/>
        <v>6</v>
      </c>
      <c r="AE26" s="74">
        <f t="shared" si="9"/>
        <v>0</v>
      </c>
      <c r="AF26" s="75">
        <f t="shared" si="9"/>
        <v>0</v>
      </c>
      <c r="AG26" s="63">
        <f t="shared" si="9"/>
        <v>0</v>
      </c>
      <c r="AH26" s="59">
        <f t="shared" si="9"/>
        <v>0</v>
      </c>
      <c r="AI26" s="59">
        <f t="shared" si="9"/>
        <v>0</v>
      </c>
      <c r="AJ26" s="59">
        <f t="shared" si="9"/>
        <v>18</v>
      </c>
      <c r="AK26" s="59">
        <f t="shared" si="9"/>
        <v>2</v>
      </c>
      <c r="AL26" s="59"/>
      <c r="AM26" s="59"/>
      <c r="AN26" s="59">
        <f t="shared" si="9"/>
        <v>12</v>
      </c>
    </row>
    <row r="27" spans="1:40" s="13" customFormat="1" ht="22.5" customHeight="1" thickBot="1">
      <c r="A27" s="64" t="s">
        <v>122</v>
      </c>
      <c r="B27" s="65" t="s">
        <v>57</v>
      </c>
      <c r="C27" s="76" t="s">
        <v>65</v>
      </c>
      <c r="D27" s="72">
        <f>S27++AB27</f>
        <v>116</v>
      </c>
      <c r="E27" s="69">
        <f>L27+T27+AC27</f>
        <v>14</v>
      </c>
      <c r="F27" s="69">
        <f>M27+V27+AE27</f>
        <v>2</v>
      </c>
      <c r="G27" s="70">
        <f>P27+W27+AG27</f>
        <v>0</v>
      </c>
      <c r="H27" s="69">
        <f aca="true" t="shared" si="10" ref="H27:I29">Q27+X27+AJ27</f>
        <v>10</v>
      </c>
      <c r="I27" s="69">
        <f t="shared" si="10"/>
        <v>2</v>
      </c>
      <c r="J27" s="69"/>
      <c r="K27" s="69"/>
      <c r="L27" s="69"/>
      <c r="M27" s="81"/>
      <c r="N27" s="81"/>
      <c r="O27" s="81"/>
      <c r="P27" s="81"/>
      <c r="Q27" s="81"/>
      <c r="R27" s="81"/>
      <c r="S27" s="72"/>
      <c r="T27" s="72">
        <f>V27+W27+X27+Y27</f>
        <v>2</v>
      </c>
      <c r="U27" s="72"/>
      <c r="V27" s="72">
        <v>2</v>
      </c>
      <c r="W27" s="72"/>
      <c r="X27" s="72"/>
      <c r="Y27" s="72"/>
      <c r="Z27" s="72"/>
      <c r="AA27" s="72"/>
      <c r="AB27" s="72">
        <v>116</v>
      </c>
      <c r="AC27" s="72">
        <f>AE27+AG27+AJ27+AK27</f>
        <v>12</v>
      </c>
      <c r="AD27" s="72">
        <v>3</v>
      </c>
      <c r="AE27" s="78"/>
      <c r="AF27" s="79"/>
      <c r="AG27" s="80"/>
      <c r="AH27" s="81"/>
      <c r="AI27" s="81"/>
      <c r="AJ27" s="81">
        <v>10</v>
      </c>
      <c r="AK27" s="81">
        <v>2</v>
      </c>
      <c r="AL27" s="72"/>
      <c r="AM27" s="81" t="s">
        <v>53</v>
      </c>
      <c r="AN27" s="82">
        <f>AD27+U27</f>
        <v>3</v>
      </c>
    </row>
    <row r="28" spans="1:40" s="13" customFormat="1" ht="59.25" thickBot="1">
      <c r="A28" s="64" t="s">
        <v>58</v>
      </c>
      <c r="B28" s="65" t="s">
        <v>94</v>
      </c>
      <c r="C28" s="76" t="s">
        <v>65</v>
      </c>
      <c r="D28" s="72">
        <f>S28++AB28</f>
        <v>174</v>
      </c>
      <c r="E28" s="69">
        <f>L28+T28+AC28</f>
        <v>24</v>
      </c>
      <c r="F28" s="69">
        <f>M28+V28+AE28</f>
        <v>2</v>
      </c>
      <c r="G28" s="70">
        <f>P28+W28+AG28</f>
        <v>0</v>
      </c>
      <c r="H28" s="69">
        <f t="shared" si="10"/>
        <v>20</v>
      </c>
      <c r="I28" s="69">
        <f t="shared" si="10"/>
        <v>2</v>
      </c>
      <c r="J28" s="69"/>
      <c r="K28" s="69"/>
      <c r="L28" s="69"/>
      <c r="M28" s="81"/>
      <c r="N28" s="81"/>
      <c r="O28" s="81"/>
      <c r="P28" s="81"/>
      <c r="Q28" s="81"/>
      <c r="R28" s="81"/>
      <c r="S28" s="72">
        <v>90</v>
      </c>
      <c r="T28" s="72">
        <f>V28+W28+X28+Y28</f>
        <v>16</v>
      </c>
      <c r="U28" s="72">
        <v>3</v>
      </c>
      <c r="V28" s="72">
        <v>2</v>
      </c>
      <c r="W28" s="72"/>
      <c r="X28" s="72">
        <v>12</v>
      </c>
      <c r="Y28" s="72">
        <v>2</v>
      </c>
      <c r="Z28" s="72"/>
      <c r="AA28" s="72" t="s">
        <v>53</v>
      </c>
      <c r="AB28" s="72">
        <v>84</v>
      </c>
      <c r="AC28" s="72">
        <f>AE28+AG28+AJ28+AK28</f>
        <v>8</v>
      </c>
      <c r="AD28" s="72">
        <v>3</v>
      </c>
      <c r="AE28" s="78"/>
      <c r="AF28" s="79"/>
      <c r="AG28" s="80"/>
      <c r="AH28" s="81"/>
      <c r="AI28" s="81"/>
      <c r="AJ28" s="81">
        <v>8</v>
      </c>
      <c r="AK28" s="81"/>
      <c r="AL28" s="72"/>
      <c r="AM28" s="81" t="s">
        <v>53</v>
      </c>
      <c r="AN28" s="82">
        <f>AD28+U28</f>
        <v>6</v>
      </c>
    </row>
    <row r="29" spans="1:40" s="13" customFormat="1" ht="30.75" customHeight="1" thickBot="1">
      <c r="A29" s="64" t="s">
        <v>96</v>
      </c>
      <c r="B29" s="65" t="s">
        <v>76</v>
      </c>
      <c r="C29" s="91" t="s">
        <v>73</v>
      </c>
      <c r="D29" s="72">
        <f>S29++AB29</f>
        <v>80</v>
      </c>
      <c r="E29" s="69">
        <f>L29+T29+AC29</f>
        <v>8</v>
      </c>
      <c r="F29" s="70">
        <f>M29+V29+AE29</f>
        <v>0</v>
      </c>
      <c r="G29" s="70">
        <f>P29+W29+AG29</f>
        <v>0</v>
      </c>
      <c r="H29" s="69">
        <f t="shared" si="10"/>
        <v>6</v>
      </c>
      <c r="I29" s="69">
        <f t="shared" si="10"/>
        <v>2</v>
      </c>
      <c r="J29" s="69"/>
      <c r="K29" s="69"/>
      <c r="L29" s="69"/>
      <c r="M29" s="81"/>
      <c r="N29" s="81"/>
      <c r="O29" s="81"/>
      <c r="P29" s="81"/>
      <c r="Q29" s="81"/>
      <c r="R29" s="81"/>
      <c r="S29" s="72">
        <v>80</v>
      </c>
      <c r="T29" s="72">
        <f>V29+W29+X29+Y29</f>
        <v>8</v>
      </c>
      <c r="U29" s="72">
        <v>3</v>
      </c>
      <c r="V29" s="72"/>
      <c r="W29" s="72"/>
      <c r="X29" s="72">
        <v>6</v>
      </c>
      <c r="Y29" s="72">
        <v>2</v>
      </c>
      <c r="Z29" s="72"/>
      <c r="AA29" s="72" t="s">
        <v>53</v>
      </c>
      <c r="AB29" s="72"/>
      <c r="AC29" s="72"/>
      <c r="AD29" s="72"/>
      <c r="AE29" s="78"/>
      <c r="AF29" s="79"/>
      <c r="AG29" s="80"/>
      <c r="AH29" s="81"/>
      <c r="AI29" s="81"/>
      <c r="AJ29" s="81"/>
      <c r="AK29" s="81"/>
      <c r="AL29" s="72"/>
      <c r="AM29" s="81"/>
      <c r="AN29" s="82">
        <f>AD29+U29</f>
        <v>3</v>
      </c>
    </row>
    <row r="30" spans="1:40" s="13" customFormat="1" ht="39.75" thickBot="1">
      <c r="A30" s="50">
        <v>2</v>
      </c>
      <c r="B30" s="51" t="s">
        <v>123</v>
      </c>
      <c r="C30" s="52"/>
      <c r="D30" s="50">
        <f aca="true" t="shared" si="11" ref="D30:I30">D34+D36+D42+D45+D31</f>
        <v>456</v>
      </c>
      <c r="E30" s="50">
        <f t="shared" si="11"/>
        <v>56</v>
      </c>
      <c r="F30" s="50">
        <f t="shared" si="11"/>
        <v>20</v>
      </c>
      <c r="G30" s="50">
        <f t="shared" si="11"/>
        <v>10</v>
      </c>
      <c r="H30" s="50">
        <f t="shared" si="11"/>
        <v>16</v>
      </c>
      <c r="I30" s="50">
        <f t="shared" si="11"/>
        <v>10</v>
      </c>
      <c r="J30" s="50" t="e">
        <f>J36+J42</f>
        <v>#REF!</v>
      </c>
      <c r="K30" s="50" t="e">
        <f>K36+K42</f>
        <v>#REF!</v>
      </c>
      <c r="L30" s="50"/>
      <c r="M30" s="50"/>
      <c r="N30" s="50"/>
      <c r="O30" s="50"/>
      <c r="P30" s="92"/>
      <c r="Q30" s="92"/>
      <c r="R30" s="50"/>
      <c r="S30" s="50">
        <f aca="true" t="shared" si="12" ref="S30:Y30">S34+S36+S42+S45+S31</f>
        <v>234</v>
      </c>
      <c r="T30" s="50">
        <f t="shared" si="12"/>
        <v>26</v>
      </c>
      <c r="U30" s="50">
        <f t="shared" si="12"/>
        <v>8</v>
      </c>
      <c r="V30" s="50">
        <f t="shared" si="12"/>
        <v>4</v>
      </c>
      <c r="W30" s="53">
        <f t="shared" si="12"/>
        <v>0</v>
      </c>
      <c r="X30" s="50">
        <f t="shared" si="12"/>
        <v>16</v>
      </c>
      <c r="Y30" s="50">
        <f t="shared" si="12"/>
        <v>6</v>
      </c>
      <c r="Z30" s="53" t="e">
        <f>Z36+Z42</f>
        <v>#VALUE!</v>
      </c>
      <c r="AA30" s="53">
        <f>AA36+AA42</f>
        <v>0</v>
      </c>
      <c r="AB30" s="50">
        <f aca="true" t="shared" si="13" ref="AB30:AG30">AB34+AB36+AB42+AB45+AB31</f>
        <v>222</v>
      </c>
      <c r="AC30" s="50">
        <f t="shared" si="13"/>
        <v>30</v>
      </c>
      <c r="AD30" s="50">
        <f t="shared" si="13"/>
        <v>5</v>
      </c>
      <c r="AE30" s="54">
        <f t="shared" si="13"/>
        <v>16</v>
      </c>
      <c r="AF30" s="123" t="e">
        <f t="shared" si="13"/>
        <v>#REF!</v>
      </c>
      <c r="AG30" s="50">
        <f t="shared" si="13"/>
        <v>10</v>
      </c>
      <c r="AH30" s="92" t="e">
        <f>AH36+AH42</f>
        <v>#REF!</v>
      </c>
      <c r="AI30" s="92" t="e">
        <f>AI36+AI42</f>
        <v>#REF!</v>
      </c>
      <c r="AJ30" s="53">
        <f>AJ34+AJ36+AJ42+AJ45+AJ31</f>
        <v>0</v>
      </c>
      <c r="AK30" s="50">
        <f>AK34+AK36+AK42+AK45+AK31</f>
        <v>4</v>
      </c>
      <c r="AL30" s="53">
        <f>AL36+AL42</f>
        <v>0</v>
      </c>
      <c r="AM30" s="53">
        <f>AM36+AM42</f>
        <v>0</v>
      </c>
      <c r="AN30" s="50">
        <f>AN34+AN36+AN42+AN45+AN31</f>
        <v>13</v>
      </c>
    </row>
    <row r="31" spans="1:40" s="13" customFormat="1" ht="20.25" thickBot="1">
      <c r="A31" s="56" t="s">
        <v>105</v>
      </c>
      <c r="B31" s="57" t="s">
        <v>106</v>
      </c>
      <c r="C31" s="58"/>
      <c r="D31" s="59">
        <f>D32+D33</f>
        <v>124</v>
      </c>
      <c r="E31" s="59">
        <f aca="true" t="shared" si="14" ref="E31:Z31">E32+E33</f>
        <v>14</v>
      </c>
      <c r="F31" s="59">
        <f t="shared" si="14"/>
        <v>6</v>
      </c>
      <c r="G31" s="60">
        <f t="shared" si="14"/>
        <v>0</v>
      </c>
      <c r="H31" s="60">
        <f t="shared" si="14"/>
        <v>0</v>
      </c>
      <c r="I31" s="59">
        <f t="shared" si="14"/>
        <v>8</v>
      </c>
      <c r="J31" s="59">
        <f t="shared" si="14"/>
        <v>0</v>
      </c>
      <c r="K31" s="59">
        <f t="shared" si="14"/>
        <v>0</v>
      </c>
      <c r="L31" s="60">
        <f t="shared" si="14"/>
        <v>0</v>
      </c>
      <c r="M31" s="60">
        <f t="shared" si="14"/>
        <v>0</v>
      </c>
      <c r="N31" s="60">
        <f t="shared" si="14"/>
        <v>0</v>
      </c>
      <c r="O31" s="60">
        <f t="shared" si="14"/>
        <v>0</v>
      </c>
      <c r="P31" s="60">
        <f t="shared" si="14"/>
        <v>0</v>
      </c>
      <c r="Q31" s="60">
        <f t="shared" si="14"/>
        <v>0</v>
      </c>
      <c r="R31" s="60">
        <f t="shared" si="14"/>
        <v>0</v>
      </c>
      <c r="S31" s="59">
        <f t="shared" si="14"/>
        <v>52</v>
      </c>
      <c r="T31" s="59">
        <f t="shared" si="14"/>
        <v>6</v>
      </c>
      <c r="U31" s="59">
        <f t="shared" si="14"/>
        <v>2</v>
      </c>
      <c r="V31" s="59">
        <f t="shared" si="14"/>
        <v>2</v>
      </c>
      <c r="W31" s="60">
        <f t="shared" si="14"/>
        <v>0</v>
      </c>
      <c r="X31" s="60">
        <f t="shared" si="14"/>
        <v>0</v>
      </c>
      <c r="Y31" s="59">
        <f t="shared" si="14"/>
        <v>4</v>
      </c>
      <c r="Z31" s="60">
        <f t="shared" si="14"/>
        <v>0</v>
      </c>
      <c r="AA31" s="169"/>
      <c r="AB31" s="59">
        <f aca="true" t="shared" si="15" ref="AB31:AN31">AB32+AB33</f>
        <v>72</v>
      </c>
      <c r="AC31" s="59">
        <f t="shared" si="15"/>
        <v>8</v>
      </c>
      <c r="AD31" s="59">
        <f t="shared" si="15"/>
        <v>2</v>
      </c>
      <c r="AE31" s="104">
        <f t="shared" si="15"/>
        <v>4</v>
      </c>
      <c r="AF31" s="176">
        <f t="shared" si="15"/>
        <v>0</v>
      </c>
      <c r="AG31" s="60">
        <f t="shared" si="15"/>
        <v>0</v>
      </c>
      <c r="AH31" s="60">
        <f t="shared" si="15"/>
        <v>0</v>
      </c>
      <c r="AI31" s="60">
        <f t="shared" si="15"/>
        <v>0</v>
      </c>
      <c r="AJ31" s="60">
        <f t="shared" si="15"/>
        <v>0</v>
      </c>
      <c r="AK31" s="59">
        <f t="shared" si="15"/>
        <v>4</v>
      </c>
      <c r="AL31" s="60">
        <f t="shared" si="15"/>
        <v>0</v>
      </c>
      <c r="AM31" s="59"/>
      <c r="AN31" s="59">
        <f t="shared" si="15"/>
        <v>4</v>
      </c>
    </row>
    <row r="32" spans="1:40" s="13" customFormat="1" ht="39.75" customHeight="1" thickBot="1">
      <c r="A32" s="64" t="s">
        <v>107</v>
      </c>
      <c r="B32" s="65" t="s">
        <v>108</v>
      </c>
      <c r="C32" s="66" t="s">
        <v>113</v>
      </c>
      <c r="D32" s="72">
        <f>S32++AB32</f>
        <v>52</v>
      </c>
      <c r="E32" s="69">
        <f>L32+T32+AC32</f>
        <v>4</v>
      </c>
      <c r="F32" s="70">
        <f>M32+V32+AE32</f>
        <v>0</v>
      </c>
      <c r="G32" s="70">
        <f>P32+W32+AG32</f>
        <v>0</v>
      </c>
      <c r="H32" s="70">
        <f>Q32+X32+AJ32</f>
        <v>0</v>
      </c>
      <c r="I32" s="69">
        <f>R32+Y32+AK32</f>
        <v>4</v>
      </c>
      <c r="J32" s="69"/>
      <c r="K32" s="69"/>
      <c r="L32" s="69"/>
      <c r="M32" s="81"/>
      <c r="N32" s="81"/>
      <c r="O32" s="81"/>
      <c r="P32" s="81"/>
      <c r="Q32" s="81"/>
      <c r="R32" s="81"/>
      <c r="S32" s="72">
        <v>52</v>
      </c>
      <c r="T32" s="72">
        <f>V32+W32+X32+Y32</f>
        <v>4</v>
      </c>
      <c r="U32" s="72">
        <v>2</v>
      </c>
      <c r="V32" s="72"/>
      <c r="W32" s="72"/>
      <c r="X32" s="72"/>
      <c r="Y32" s="72">
        <v>4</v>
      </c>
      <c r="Z32" s="72"/>
      <c r="AA32" s="72" t="s">
        <v>109</v>
      </c>
      <c r="AB32" s="72"/>
      <c r="AC32" s="173">
        <f>AE32+AG32+AJ32+AK32</f>
        <v>0</v>
      </c>
      <c r="AD32" s="72"/>
      <c r="AE32" s="78"/>
      <c r="AF32" s="79"/>
      <c r="AG32" s="80"/>
      <c r="AH32" s="81"/>
      <c r="AI32" s="81"/>
      <c r="AJ32" s="81"/>
      <c r="AK32" s="81"/>
      <c r="AL32" s="72"/>
      <c r="AM32" s="81"/>
      <c r="AN32" s="82">
        <f>AD32+U32</f>
        <v>2</v>
      </c>
    </row>
    <row r="33" spans="1:40" s="13" customFormat="1" ht="57" customHeight="1" thickBot="1">
      <c r="A33" s="64" t="s">
        <v>110</v>
      </c>
      <c r="B33" s="65" t="s">
        <v>124</v>
      </c>
      <c r="C33" s="66" t="s">
        <v>113</v>
      </c>
      <c r="D33" s="72">
        <f>S33++AB33</f>
        <v>72</v>
      </c>
      <c r="E33" s="69">
        <f>L33+T33+AC33</f>
        <v>10</v>
      </c>
      <c r="F33" s="69">
        <f>M33+V33+AE33</f>
        <v>6</v>
      </c>
      <c r="G33" s="70">
        <f>P33+W33+AG33</f>
        <v>0</v>
      </c>
      <c r="H33" s="70">
        <f>Q33+X33+AJ33</f>
        <v>0</v>
      </c>
      <c r="I33" s="69">
        <f>R33+Y33+AK33</f>
        <v>4</v>
      </c>
      <c r="J33" s="66"/>
      <c r="K33" s="66"/>
      <c r="L33" s="66"/>
      <c r="M33" s="66"/>
      <c r="N33" s="66"/>
      <c r="O33" s="66"/>
      <c r="P33" s="71"/>
      <c r="Q33" s="71"/>
      <c r="R33" s="66"/>
      <c r="S33" s="170"/>
      <c r="T33" s="72">
        <f>V33+W33+X33+Y33</f>
        <v>2</v>
      </c>
      <c r="U33" s="170"/>
      <c r="V33" s="67">
        <v>2</v>
      </c>
      <c r="W33" s="174"/>
      <c r="X33" s="67"/>
      <c r="Y33" s="67"/>
      <c r="Z33" s="174"/>
      <c r="AA33" s="174"/>
      <c r="AB33" s="67">
        <v>72</v>
      </c>
      <c r="AC33" s="72">
        <f>AE33+AG33+AJ33+AK33</f>
        <v>8</v>
      </c>
      <c r="AD33" s="67">
        <v>2</v>
      </c>
      <c r="AE33" s="179">
        <v>4</v>
      </c>
      <c r="AF33" s="171"/>
      <c r="AG33" s="172"/>
      <c r="AH33" s="71"/>
      <c r="AI33" s="71"/>
      <c r="AJ33" s="170"/>
      <c r="AK33" s="67">
        <v>4</v>
      </c>
      <c r="AL33" s="170"/>
      <c r="AM33" s="72" t="s">
        <v>109</v>
      </c>
      <c r="AN33" s="82">
        <f>AD33+U33</f>
        <v>2</v>
      </c>
    </row>
    <row r="34" spans="1:40" s="13" customFormat="1" ht="20.25" thickBot="1">
      <c r="A34" s="56" t="s">
        <v>125</v>
      </c>
      <c r="B34" s="57" t="s">
        <v>78</v>
      </c>
      <c r="C34" s="58"/>
      <c r="D34" s="59">
        <f>D35</f>
        <v>30</v>
      </c>
      <c r="E34" s="59">
        <f>E35</f>
        <v>6</v>
      </c>
      <c r="F34" s="59">
        <f>F35</f>
        <v>6</v>
      </c>
      <c r="G34" s="83"/>
      <c r="H34" s="59"/>
      <c r="I34" s="60">
        <f>I35</f>
        <v>0</v>
      </c>
      <c r="J34" s="59"/>
      <c r="K34" s="59"/>
      <c r="L34" s="59"/>
      <c r="M34" s="59"/>
      <c r="N34" s="59"/>
      <c r="O34" s="59"/>
      <c r="P34" s="83"/>
      <c r="Q34" s="83"/>
      <c r="R34" s="59"/>
      <c r="S34" s="59"/>
      <c r="T34" s="59"/>
      <c r="U34" s="59"/>
      <c r="V34" s="59"/>
      <c r="W34" s="83"/>
      <c r="X34" s="59"/>
      <c r="Y34" s="83"/>
      <c r="Z34" s="83"/>
      <c r="AA34" s="83"/>
      <c r="AB34" s="59">
        <f>AB35</f>
        <v>30</v>
      </c>
      <c r="AC34" s="59">
        <f>AC35</f>
        <v>6</v>
      </c>
      <c r="AD34" s="59"/>
      <c r="AE34" s="61">
        <f>AE35</f>
        <v>6</v>
      </c>
      <c r="AF34" s="62"/>
      <c r="AG34" s="93"/>
      <c r="AH34" s="83"/>
      <c r="AI34" s="83"/>
      <c r="AJ34" s="83"/>
      <c r="AK34" s="60">
        <f>AK35</f>
        <v>0</v>
      </c>
      <c r="AL34" s="83"/>
      <c r="AM34" s="83"/>
      <c r="AN34" s="59"/>
    </row>
    <row r="35" spans="1:40" s="13" customFormat="1" ht="23.25" customHeight="1" thickBot="1">
      <c r="A35" s="64" t="s">
        <v>126</v>
      </c>
      <c r="B35" s="65" t="s">
        <v>80</v>
      </c>
      <c r="C35" s="66" t="s">
        <v>81</v>
      </c>
      <c r="D35" s="72">
        <f>S35++AB35</f>
        <v>30</v>
      </c>
      <c r="E35" s="69">
        <f>L35+T35+AC35</f>
        <v>6</v>
      </c>
      <c r="F35" s="69">
        <f>M35+V35+AE35</f>
        <v>6</v>
      </c>
      <c r="G35" s="70">
        <f>P35+W35+AG35</f>
        <v>0</v>
      </c>
      <c r="H35" s="70">
        <f>Q35+X35+AJ35</f>
        <v>0</v>
      </c>
      <c r="I35" s="70">
        <f>R35+Y35+AK35</f>
        <v>0</v>
      </c>
      <c r="J35" s="69"/>
      <c r="K35" s="69"/>
      <c r="L35" s="69"/>
      <c r="M35" s="66"/>
      <c r="N35" s="66"/>
      <c r="O35" s="66"/>
      <c r="P35" s="71"/>
      <c r="Q35" s="71"/>
      <c r="R35" s="66"/>
      <c r="S35" s="66"/>
      <c r="T35" s="66"/>
      <c r="U35" s="66"/>
      <c r="V35" s="66"/>
      <c r="W35" s="71"/>
      <c r="X35" s="66"/>
      <c r="Y35" s="71"/>
      <c r="Z35" s="71"/>
      <c r="AA35" s="71"/>
      <c r="AB35" s="67">
        <v>30</v>
      </c>
      <c r="AC35" s="67">
        <f>AE35+AK35</f>
        <v>6</v>
      </c>
      <c r="AD35" s="67"/>
      <c r="AE35" s="94">
        <v>6</v>
      </c>
      <c r="AF35" s="95"/>
      <c r="AG35" s="96"/>
      <c r="AH35" s="72"/>
      <c r="AI35" s="72"/>
      <c r="AJ35" s="72"/>
      <c r="AK35" s="72"/>
      <c r="AL35" s="72"/>
      <c r="AM35" s="71"/>
      <c r="AN35" s="66"/>
    </row>
    <row r="36" spans="1:40" s="13" customFormat="1" ht="39.75" thickBot="1">
      <c r="A36" s="56" t="s">
        <v>77</v>
      </c>
      <c r="B36" s="57" t="s">
        <v>69</v>
      </c>
      <c r="C36" s="58"/>
      <c r="D36" s="59">
        <f aca="true" t="shared" si="16" ref="D36:I36">D37</f>
        <v>90</v>
      </c>
      <c r="E36" s="59">
        <f t="shared" si="16"/>
        <v>12</v>
      </c>
      <c r="F36" s="59">
        <f t="shared" si="16"/>
        <v>2</v>
      </c>
      <c r="G36" s="59">
        <f t="shared" si="16"/>
        <v>10</v>
      </c>
      <c r="H36" s="60">
        <f t="shared" si="16"/>
        <v>0</v>
      </c>
      <c r="I36" s="60">
        <f t="shared" si="16"/>
        <v>0</v>
      </c>
      <c r="J36" s="97" t="e">
        <f>J37+#REF!</f>
        <v>#REF!</v>
      </c>
      <c r="K36" s="97" t="e">
        <f>K37+#REF!</f>
        <v>#REF!</v>
      </c>
      <c r="L36" s="97"/>
      <c r="M36" s="97"/>
      <c r="N36" s="97"/>
      <c r="O36" s="97"/>
      <c r="P36" s="98"/>
      <c r="Q36" s="98"/>
      <c r="R36" s="97"/>
      <c r="S36" s="98"/>
      <c r="T36" s="59">
        <f>T37</f>
        <v>2</v>
      </c>
      <c r="U36" s="98"/>
      <c r="V36" s="59">
        <f>V37</f>
        <v>2</v>
      </c>
      <c r="W36" s="98"/>
      <c r="X36" s="98"/>
      <c r="Y36" s="98"/>
      <c r="Z36" s="97"/>
      <c r="AA36" s="97"/>
      <c r="AB36" s="59">
        <f>AB37</f>
        <v>90</v>
      </c>
      <c r="AC36" s="59">
        <f>AC37</f>
        <v>10</v>
      </c>
      <c r="AD36" s="59">
        <f>AD37</f>
        <v>3</v>
      </c>
      <c r="AE36" s="99"/>
      <c r="AF36" s="100" t="e">
        <f>AF37+#REF!</f>
        <v>#REF!</v>
      </c>
      <c r="AG36" s="84">
        <f>AG37</f>
        <v>10</v>
      </c>
      <c r="AH36" s="98" t="e">
        <f>AH37+#REF!</f>
        <v>#REF!</v>
      </c>
      <c r="AI36" s="98" t="e">
        <f>AI37+#REF!</f>
        <v>#REF!</v>
      </c>
      <c r="AJ36" s="98"/>
      <c r="AK36" s="98"/>
      <c r="AL36" s="97"/>
      <c r="AM36" s="97"/>
      <c r="AN36" s="59">
        <f>AN37</f>
        <v>3</v>
      </c>
    </row>
    <row r="37" spans="1:40" s="13" customFormat="1" ht="43.5" customHeight="1" thickBot="1">
      <c r="A37" s="64" t="s">
        <v>79</v>
      </c>
      <c r="B37" s="65" t="s">
        <v>70</v>
      </c>
      <c r="C37" s="76" t="s">
        <v>71</v>
      </c>
      <c r="D37" s="72">
        <f>S37++AB37</f>
        <v>90</v>
      </c>
      <c r="E37" s="69">
        <f>F37+G37+H37+I37</f>
        <v>12</v>
      </c>
      <c r="F37" s="69">
        <f>M37+V37+AE37</f>
        <v>2</v>
      </c>
      <c r="G37" s="69">
        <f>P37+W37+AG37</f>
        <v>10</v>
      </c>
      <c r="H37" s="70">
        <f>Q37+X37+AJ37</f>
        <v>0</v>
      </c>
      <c r="I37" s="70">
        <f>R37+Y37+AK37</f>
        <v>0</v>
      </c>
      <c r="J37" s="69"/>
      <c r="K37" s="69"/>
      <c r="L37" s="69"/>
      <c r="M37" s="81"/>
      <c r="N37" s="81"/>
      <c r="O37" s="81"/>
      <c r="P37" s="81"/>
      <c r="Q37" s="81"/>
      <c r="R37" s="81"/>
      <c r="S37" s="72"/>
      <c r="T37" s="68">
        <v>2</v>
      </c>
      <c r="U37" s="72"/>
      <c r="V37" s="72">
        <v>2</v>
      </c>
      <c r="W37" s="72"/>
      <c r="X37" s="72"/>
      <c r="Y37" s="72"/>
      <c r="Z37" s="72"/>
      <c r="AA37" s="72"/>
      <c r="AB37" s="72">
        <v>90</v>
      </c>
      <c r="AC37" s="72">
        <f>AE37+AG37+AJ37+AK37</f>
        <v>10</v>
      </c>
      <c r="AD37" s="72">
        <v>3</v>
      </c>
      <c r="AE37" s="78"/>
      <c r="AF37" s="79"/>
      <c r="AG37" s="80">
        <v>10</v>
      </c>
      <c r="AH37" s="81"/>
      <c r="AI37" s="81"/>
      <c r="AJ37" s="81"/>
      <c r="AK37" s="81"/>
      <c r="AL37" s="72"/>
      <c r="AM37" s="81" t="s">
        <v>53</v>
      </c>
      <c r="AN37" s="82">
        <f>AD37+U37</f>
        <v>3</v>
      </c>
    </row>
    <row r="38" spans="1:40" ht="32.25" customHeight="1" thickBot="1">
      <c r="A38" s="222" t="s">
        <v>112</v>
      </c>
      <c r="B38" s="222" t="s">
        <v>31</v>
      </c>
      <c r="C38" s="200" t="s">
        <v>15</v>
      </c>
      <c r="D38" s="204" t="s">
        <v>17</v>
      </c>
      <c r="E38" s="205"/>
      <c r="F38" s="205"/>
      <c r="G38" s="205"/>
      <c r="H38" s="205"/>
      <c r="I38" s="206"/>
      <c r="J38" s="204" t="s">
        <v>88</v>
      </c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6"/>
      <c r="AB38" s="204" t="s">
        <v>89</v>
      </c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6"/>
      <c r="AN38" s="228" t="s">
        <v>93</v>
      </c>
    </row>
    <row r="39" spans="1:40" ht="24" customHeight="1" thickBot="1">
      <c r="A39" s="222"/>
      <c r="B39" s="222"/>
      <c r="C39" s="201"/>
      <c r="D39" s="208" t="s">
        <v>18</v>
      </c>
      <c r="E39" s="207" t="s">
        <v>95</v>
      </c>
      <c r="F39" s="204" t="s">
        <v>19</v>
      </c>
      <c r="G39" s="205"/>
      <c r="H39" s="205"/>
      <c r="I39" s="206"/>
      <c r="J39" s="209" t="s">
        <v>92</v>
      </c>
      <c r="K39" s="210"/>
      <c r="L39" s="210"/>
      <c r="M39" s="210"/>
      <c r="N39" s="210"/>
      <c r="O39" s="210"/>
      <c r="P39" s="210"/>
      <c r="Q39" s="210"/>
      <c r="R39" s="210"/>
      <c r="S39" s="204" t="s">
        <v>131</v>
      </c>
      <c r="T39" s="205"/>
      <c r="U39" s="205"/>
      <c r="V39" s="205"/>
      <c r="W39" s="205"/>
      <c r="X39" s="205"/>
      <c r="Y39" s="205"/>
      <c r="Z39" s="205"/>
      <c r="AA39" s="206"/>
      <c r="AB39" s="204" t="s">
        <v>133</v>
      </c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6"/>
      <c r="AN39" s="228"/>
    </row>
    <row r="40" spans="1:40" ht="23.25" customHeight="1" thickBot="1">
      <c r="A40" s="222"/>
      <c r="B40" s="222"/>
      <c r="C40" s="201"/>
      <c r="D40" s="208"/>
      <c r="E40" s="208"/>
      <c r="F40" s="207" t="s">
        <v>32</v>
      </c>
      <c r="G40" s="225" t="s">
        <v>33</v>
      </c>
      <c r="H40" s="236" t="s">
        <v>34</v>
      </c>
      <c r="I40" s="207" t="s">
        <v>35</v>
      </c>
      <c r="J40" s="207" t="s">
        <v>20</v>
      </c>
      <c r="K40" s="207" t="s">
        <v>21</v>
      </c>
      <c r="L40" s="207" t="s">
        <v>36</v>
      </c>
      <c r="M40" s="204" t="s">
        <v>19</v>
      </c>
      <c r="N40" s="205"/>
      <c r="O40" s="205"/>
      <c r="P40" s="205"/>
      <c r="Q40" s="205"/>
      <c r="R40" s="205"/>
      <c r="S40" s="207" t="s">
        <v>20</v>
      </c>
      <c r="T40" s="207" t="s">
        <v>36</v>
      </c>
      <c r="U40" s="207" t="s">
        <v>21</v>
      </c>
      <c r="V40" s="204" t="s">
        <v>39</v>
      </c>
      <c r="W40" s="205"/>
      <c r="X40" s="205"/>
      <c r="Y40" s="206"/>
      <c r="Z40" s="28"/>
      <c r="AA40" s="18"/>
      <c r="AB40" s="207" t="s">
        <v>20</v>
      </c>
      <c r="AC40" s="207" t="s">
        <v>22</v>
      </c>
      <c r="AD40" s="207" t="s">
        <v>21</v>
      </c>
      <c r="AE40" s="204" t="s">
        <v>39</v>
      </c>
      <c r="AF40" s="205"/>
      <c r="AG40" s="205"/>
      <c r="AH40" s="205"/>
      <c r="AI40" s="205"/>
      <c r="AJ40" s="205"/>
      <c r="AK40" s="205"/>
      <c r="AL40" s="28"/>
      <c r="AM40" s="27"/>
      <c r="AN40" s="228"/>
    </row>
    <row r="41" spans="1:40" ht="98.25" customHeight="1" thickBot="1">
      <c r="A41" s="222"/>
      <c r="B41" s="222"/>
      <c r="C41" s="243"/>
      <c r="D41" s="219"/>
      <c r="E41" s="208"/>
      <c r="F41" s="219"/>
      <c r="G41" s="227"/>
      <c r="H41" s="238"/>
      <c r="I41" s="219"/>
      <c r="J41" s="219"/>
      <c r="K41" s="219"/>
      <c r="L41" s="219"/>
      <c r="M41" s="228" t="s">
        <v>32</v>
      </c>
      <c r="N41" s="228"/>
      <c r="O41" s="228"/>
      <c r="P41" s="45" t="s">
        <v>33</v>
      </c>
      <c r="Q41" s="32" t="s">
        <v>34</v>
      </c>
      <c r="R41" s="30" t="s">
        <v>35</v>
      </c>
      <c r="S41" s="219"/>
      <c r="T41" s="219"/>
      <c r="U41" s="219"/>
      <c r="V41" s="33" t="s">
        <v>32</v>
      </c>
      <c r="W41" s="31" t="s">
        <v>33</v>
      </c>
      <c r="X41" s="31" t="s">
        <v>34</v>
      </c>
      <c r="Y41" s="34" t="s">
        <v>35</v>
      </c>
      <c r="Z41" s="29" t="s">
        <v>37</v>
      </c>
      <c r="AA41" s="17" t="s">
        <v>38</v>
      </c>
      <c r="AB41" s="219"/>
      <c r="AC41" s="219"/>
      <c r="AD41" s="219"/>
      <c r="AE41" s="31" t="s">
        <v>32</v>
      </c>
      <c r="AF41" s="35"/>
      <c r="AG41" s="233" t="s">
        <v>33</v>
      </c>
      <c r="AH41" s="234"/>
      <c r="AI41" s="235"/>
      <c r="AJ41" s="32" t="s">
        <v>34</v>
      </c>
      <c r="AK41" s="31" t="s">
        <v>35</v>
      </c>
      <c r="AL41" s="29" t="s">
        <v>37</v>
      </c>
      <c r="AM41" s="17" t="s">
        <v>38</v>
      </c>
      <c r="AN41" s="228"/>
    </row>
    <row r="42" spans="1:40" ht="23.25" customHeight="1" thickBot="1">
      <c r="A42" s="56" t="s">
        <v>68</v>
      </c>
      <c r="B42" s="57" t="s">
        <v>101</v>
      </c>
      <c r="C42" s="58"/>
      <c r="D42" s="73">
        <f aca="true" t="shared" si="17" ref="D42:I42">D43+D44</f>
        <v>182</v>
      </c>
      <c r="E42" s="73">
        <f t="shared" si="17"/>
        <v>18</v>
      </c>
      <c r="F42" s="60">
        <f t="shared" si="17"/>
        <v>0</v>
      </c>
      <c r="G42" s="60">
        <f t="shared" si="17"/>
        <v>0</v>
      </c>
      <c r="H42" s="73">
        <f t="shared" si="17"/>
        <v>16</v>
      </c>
      <c r="I42" s="177">
        <f t="shared" si="17"/>
        <v>2</v>
      </c>
      <c r="J42" s="60">
        <f aca="true" t="shared" si="18" ref="J42:Z42">J44</f>
        <v>0</v>
      </c>
      <c r="K42" s="60">
        <f t="shared" si="18"/>
        <v>0</v>
      </c>
      <c r="L42" s="60"/>
      <c r="M42" s="60"/>
      <c r="N42" s="60">
        <f t="shared" si="18"/>
        <v>0</v>
      </c>
      <c r="O42" s="60">
        <f t="shared" si="18"/>
        <v>0</v>
      </c>
      <c r="P42" s="60">
        <f t="shared" si="18"/>
        <v>0</v>
      </c>
      <c r="Q42" s="60">
        <f t="shared" si="18"/>
        <v>0</v>
      </c>
      <c r="R42" s="60">
        <f t="shared" si="18"/>
        <v>0</v>
      </c>
      <c r="S42" s="73">
        <f aca="true" t="shared" si="19" ref="S42:Y42">S43+S44</f>
        <v>182</v>
      </c>
      <c r="T42" s="73">
        <f t="shared" si="19"/>
        <v>18</v>
      </c>
      <c r="U42" s="73">
        <f t="shared" si="19"/>
        <v>6</v>
      </c>
      <c r="V42" s="60">
        <f t="shared" si="19"/>
        <v>0</v>
      </c>
      <c r="W42" s="60">
        <f t="shared" si="19"/>
        <v>0</v>
      </c>
      <c r="X42" s="73">
        <f t="shared" si="19"/>
        <v>16</v>
      </c>
      <c r="Y42" s="73">
        <f t="shared" si="19"/>
        <v>2</v>
      </c>
      <c r="Z42" s="60" t="str">
        <f t="shared" si="18"/>
        <v>экз.</v>
      </c>
      <c r="AA42" s="60"/>
      <c r="AB42" s="73"/>
      <c r="AC42" s="60"/>
      <c r="AD42" s="73"/>
      <c r="AE42" s="74">
        <f>AE43+AE44</f>
        <v>0</v>
      </c>
      <c r="AF42" s="175">
        <f>AF43+AF44</f>
        <v>0</v>
      </c>
      <c r="AG42" s="105"/>
      <c r="AH42" s="73"/>
      <c r="AI42" s="73"/>
      <c r="AJ42" s="73"/>
      <c r="AK42" s="73"/>
      <c r="AL42" s="73"/>
      <c r="AM42" s="73"/>
      <c r="AN42" s="73">
        <f>U42</f>
        <v>6</v>
      </c>
    </row>
    <row r="43" spans="1:40" ht="25.5" customHeight="1" thickBot="1">
      <c r="A43" s="64" t="s">
        <v>127</v>
      </c>
      <c r="B43" s="65" t="s">
        <v>72</v>
      </c>
      <c r="C43" s="91" t="s">
        <v>73</v>
      </c>
      <c r="D43" s="72">
        <f>S43++AB43</f>
        <v>102</v>
      </c>
      <c r="E43" s="69">
        <f>L43+T43+AC43</f>
        <v>14</v>
      </c>
      <c r="F43" s="70">
        <f>M43+V43+AE43</f>
        <v>0</v>
      </c>
      <c r="G43" s="70">
        <f>P43+W43+AG43</f>
        <v>0</v>
      </c>
      <c r="H43" s="69">
        <f>Q43+X43+AJ43</f>
        <v>14</v>
      </c>
      <c r="I43" s="69"/>
      <c r="J43" s="69"/>
      <c r="K43" s="69"/>
      <c r="L43" s="69"/>
      <c r="M43" s="81"/>
      <c r="N43" s="81"/>
      <c r="O43" s="81"/>
      <c r="P43" s="81"/>
      <c r="Q43" s="81"/>
      <c r="R43" s="81"/>
      <c r="S43" s="72">
        <v>102</v>
      </c>
      <c r="T43" s="72">
        <f>V43+W43+X43+Y43</f>
        <v>14</v>
      </c>
      <c r="U43" s="72">
        <v>3</v>
      </c>
      <c r="V43" s="72"/>
      <c r="W43" s="72"/>
      <c r="X43" s="72">
        <v>14</v>
      </c>
      <c r="Y43" s="72"/>
      <c r="Z43" s="72"/>
      <c r="AA43" s="72" t="s">
        <v>53</v>
      </c>
      <c r="AB43" s="72"/>
      <c r="AC43" s="72"/>
      <c r="AD43" s="72"/>
      <c r="AE43" s="78"/>
      <c r="AF43" s="79"/>
      <c r="AG43" s="80"/>
      <c r="AH43" s="81"/>
      <c r="AI43" s="81"/>
      <c r="AJ43" s="81"/>
      <c r="AK43" s="81"/>
      <c r="AL43" s="72"/>
      <c r="AM43" s="81"/>
      <c r="AN43" s="119">
        <f>U43</f>
        <v>3</v>
      </c>
    </row>
    <row r="44" spans="1:40" ht="21" customHeight="1" thickBot="1">
      <c r="A44" s="64" t="s">
        <v>128</v>
      </c>
      <c r="B44" s="65" t="s">
        <v>82</v>
      </c>
      <c r="C44" s="76" t="s">
        <v>65</v>
      </c>
      <c r="D44" s="72">
        <f>S44++AB44</f>
        <v>80</v>
      </c>
      <c r="E44" s="69">
        <f>L44+T44+AC44</f>
        <v>4</v>
      </c>
      <c r="F44" s="69"/>
      <c r="G44" s="70">
        <f>P44+W44+AG44</f>
        <v>0</v>
      </c>
      <c r="H44" s="69">
        <f>Q44+X44+AJ44</f>
        <v>2</v>
      </c>
      <c r="I44" s="69">
        <f>P44+Y44+AH44</f>
        <v>2</v>
      </c>
      <c r="J44" s="69"/>
      <c r="K44" s="69"/>
      <c r="L44" s="69"/>
      <c r="M44" s="81"/>
      <c r="N44" s="81"/>
      <c r="O44" s="81"/>
      <c r="P44" s="81"/>
      <c r="Q44" s="81"/>
      <c r="R44" s="81"/>
      <c r="S44" s="72">
        <v>80</v>
      </c>
      <c r="T44" s="72">
        <f>V44+W44+X44+Y44</f>
        <v>4</v>
      </c>
      <c r="U44" s="72">
        <v>3</v>
      </c>
      <c r="V44" s="72"/>
      <c r="W44" s="72"/>
      <c r="X44" s="72">
        <v>2</v>
      </c>
      <c r="Y44" s="72">
        <v>2</v>
      </c>
      <c r="Z44" s="72" t="s">
        <v>54</v>
      </c>
      <c r="AA44" s="72"/>
      <c r="AB44" s="72"/>
      <c r="AC44" s="72"/>
      <c r="AD44" s="72"/>
      <c r="AE44" s="78"/>
      <c r="AF44" s="79"/>
      <c r="AG44" s="80"/>
      <c r="AH44" s="81"/>
      <c r="AI44" s="81"/>
      <c r="AJ44" s="81"/>
      <c r="AK44" s="81"/>
      <c r="AL44" s="72"/>
      <c r="AM44" s="81"/>
      <c r="AN44" s="119">
        <f>U44</f>
        <v>3</v>
      </c>
    </row>
    <row r="45" spans="1:40" ht="39" customHeight="1" thickBot="1">
      <c r="A45" s="56" t="s">
        <v>129</v>
      </c>
      <c r="B45" s="57" t="s">
        <v>130</v>
      </c>
      <c r="C45" s="101"/>
      <c r="D45" s="73">
        <f>D46+D47</f>
        <v>30</v>
      </c>
      <c r="E45" s="73">
        <f>E46+E47</f>
        <v>6</v>
      </c>
      <c r="F45" s="73">
        <f>F46+F47</f>
        <v>6</v>
      </c>
      <c r="G45" s="107"/>
      <c r="H45" s="108"/>
      <c r="I45" s="60">
        <f>I46+I47</f>
        <v>0</v>
      </c>
      <c r="J45" s="109"/>
      <c r="K45" s="110"/>
      <c r="L45" s="110"/>
      <c r="M45" s="111"/>
      <c r="N45" s="103"/>
      <c r="O45" s="112"/>
      <c r="P45" s="111"/>
      <c r="Q45" s="102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73">
        <f>AB46+AB47</f>
        <v>30</v>
      </c>
      <c r="AC45" s="73">
        <f>AC46+AC47</f>
        <v>6</v>
      </c>
      <c r="AD45" s="111"/>
      <c r="AE45" s="104">
        <f>AE46+AE47</f>
        <v>6</v>
      </c>
      <c r="AF45" s="103"/>
      <c r="AG45" s="113"/>
      <c r="AH45" s="103"/>
      <c r="AI45" s="112"/>
      <c r="AJ45" s="102"/>
      <c r="AK45" s="60">
        <f>AK46+AK47</f>
        <v>0</v>
      </c>
      <c r="AL45" s="114"/>
      <c r="AM45" s="102"/>
      <c r="AN45" s="115"/>
    </row>
    <row r="46" spans="1:40" ht="21" customHeight="1" thickBot="1">
      <c r="A46" s="64" t="s">
        <v>83</v>
      </c>
      <c r="B46" s="116" t="s">
        <v>84</v>
      </c>
      <c r="C46" s="91" t="s">
        <v>73</v>
      </c>
      <c r="D46" s="72">
        <f>S46++AB46</f>
        <v>10</v>
      </c>
      <c r="E46" s="69">
        <f>L46+T46+AC46</f>
        <v>2</v>
      </c>
      <c r="F46" s="69">
        <f>M46+V46+AE46</f>
        <v>2</v>
      </c>
      <c r="G46" s="70">
        <f>P46+W46+AG46</f>
        <v>0</v>
      </c>
      <c r="H46" s="69"/>
      <c r="I46" s="70">
        <f>R46+Y46+AK46</f>
        <v>0</v>
      </c>
      <c r="J46" s="69"/>
      <c r="K46" s="117"/>
      <c r="L46" s="117"/>
      <c r="M46" s="118"/>
      <c r="N46" s="79"/>
      <c r="O46" s="119"/>
      <c r="P46" s="118"/>
      <c r="Q46" s="81"/>
      <c r="R46" s="118"/>
      <c r="S46" s="120"/>
      <c r="T46" s="120"/>
      <c r="U46" s="120"/>
      <c r="V46" s="120"/>
      <c r="W46" s="120"/>
      <c r="X46" s="120"/>
      <c r="Y46" s="120"/>
      <c r="Z46" s="120"/>
      <c r="AA46" s="120"/>
      <c r="AB46" s="120">
        <v>10</v>
      </c>
      <c r="AC46" s="72">
        <f>AE46+AG46+AJ46+AK46</f>
        <v>2</v>
      </c>
      <c r="AD46" s="120"/>
      <c r="AE46" s="78">
        <v>2</v>
      </c>
      <c r="AF46" s="79"/>
      <c r="AG46" s="121"/>
      <c r="AH46" s="79"/>
      <c r="AI46" s="119"/>
      <c r="AJ46" s="81"/>
      <c r="AK46" s="118"/>
      <c r="AL46" s="122"/>
      <c r="AM46" s="81"/>
      <c r="AN46" s="77">
        <f>AD46+U46</f>
        <v>0</v>
      </c>
    </row>
    <row r="47" spans="1:40" ht="21" customHeight="1" thickBot="1">
      <c r="A47" s="64" t="s">
        <v>85</v>
      </c>
      <c r="B47" s="116" t="s">
        <v>86</v>
      </c>
      <c r="C47" s="76" t="s">
        <v>65</v>
      </c>
      <c r="D47" s="72">
        <f>S47++AB47</f>
        <v>20</v>
      </c>
      <c r="E47" s="69">
        <f>L47+T47+AC47</f>
        <v>4</v>
      </c>
      <c r="F47" s="69">
        <f>M47+V47+AE47</f>
        <v>4</v>
      </c>
      <c r="G47" s="70">
        <f>P47+W47+AG47</f>
        <v>0</v>
      </c>
      <c r="H47" s="70">
        <f>Q47+X47+AJ47</f>
        <v>0</v>
      </c>
      <c r="I47" s="70">
        <f>R47+Y47+AK47</f>
        <v>0</v>
      </c>
      <c r="J47" s="69"/>
      <c r="K47" s="117"/>
      <c r="L47" s="117"/>
      <c r="M47" s="118"/>
      <c r="N47" s="79"/>
      <c r="O47" s="119"/>
      <c r="P47" s="118"/>
      <c r="Q47" s="81"/>
      <c r="R47" s="118"/>
      <c r="S47" s="120"/>
      <c r="T47" s="120"/>
      <c r="U47" s="120"/>
      <c r="V47" s="120"/>
      <c r="W47" s="120"/>
      <c r="X47" s="120"/>
      <c r="Y47" s="120"/>
      <c r="Z47" s="120"/>
      <c r="AA47" s="120"/>
      <c r="AB47" s="120">
        <v>20</v>
      </c>
      <c r="AC47" s="72">
        <f>AE47+AG47+AJ47+AK47</f>
        <v>4</v>
      </c>
      <c r="AD47" s="120"/>
      <c r="AE47" s="78">
        <v>4</v>
      </c>
      <c r="AF47" s="79"/>
      <c r="AG47" s="121"/>
      <c r="AH47" s="79"/>
      <c r="AI47" s="119"/>
      <c r="AJ47" s="81"/>
      <c r="AK47" s="118"/>
      <c r="AL47" s="122"/>
      <c r="AM47" s="81"/>
      <c r="AN47" s="77">
        <f>AD47+U47</f>
        <v>0</v>
      </c>
    </row>
    <row r="48" spans="1:40" s="13" customFormat="1" ht="6" customHeight="1" thickBot="1">
      <c r="A48" s="67"/>
      <c r="B48" s="116"/>
      <c r="C48" s="65"/>
      <c r="D48" s="128"/>
      <c r="E48" s="129"/>
      <c r="F48" s="125"/>
      <c r="G48" s="125"/>
      <c r="H48" s="68"/>
      <c r="I48" s="125"/>
      <c r="J48" s="68"/>
      <c r="K48" s="125"/>
      <c r="L48" s="125"/>
      <c r="M48" s="194"/>
      <c r="N48" s="232"/>
      <c r="O48" s="106"/>
      <c r="P48" s="126"/>
      <c r="Q48" s="82"/>
      <c r="R48" s="126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127"/>
      <c r="AE48" s="85"/>
      <c r="AF48" s="86"/>
      <c r="AG48" s="220"/>
      <c r="AH48" s="221"/>
      <c r="AI48" s="106"/>
      <c r="AJ48" s="82"/>
      <c r="AK48" s="126"/>
      <c r="AL48" s="124"/>
      <c r="AM48" s="88"/>
      <c r="AN48" s="88"/>
    </row>
    <row r="49" spans="1:40" s="13" customFormat="1" ht="20.25" thickBot="1">
      <c r="A49" s="67"/>
      <c r="B49" s="223" t="s">
        <v>48</v>
      </c>
      <c r="C49" s="224"/>
      <c r="D49" s="130">
        <f aca="true" t="shared" si="20" ref="D49:I49">D15+D30</f>
        <v>1512</v>
      </c>
      <c r="E49" s="130">
        <f t="shared" si="20"/>
        <v>192</v>
      </c>
      <c r="F49" s="130">
        <f t="shared" si="20"/>
        <v>52</v>
      </c>
      <c r="G49" s="130">
        <f t="shared" si="20"/>
        <v>24</v>
      </c>
      <c r="H49" s="130">
        <f t="shared" si="20"/>
        <v>74</v>
      </c>
      <c r="I49" s="130">
        <f t="shared" si="20"/>
        <v>42</v>
      </c>
      <c r="J49" s="131" t="e">
        <f>J30+J15</f>
        <v>#REF!</v>
      </c>
      <c r="K49" s="131" t="e">
        <f>K30+K15</f>
        <v>#REF!</v>
      </c>
      <c r="L49" s="131"/>
      <c r="M49" s="130"/>
      <c r="N49" s="131"/>
      <c r="O49" s="131"/>
      <c r="P49" s="131"/>
      <c r="Q49" s="130"/>
      <c r="R49" s="130"/>
      <c r="S49" s="130">
        <f aca="true" t="shared" si="21" ref="S49:Y49">S15+S30</f>
        <v>684</v>
      </c>
      <c r="T49" s="130">
        <f t="shared" si="21"/>
        <v>112</v>
      </c>
      <c r="U49" s="130">
        <f t="shared" si="21"/>
        <v>23</v>
      </c>
      <c r="V49" s="130">
        <f t="shared" si="21"/>
        <v>24</v>
      </c>
      <c r="W49" s="130">
        <f t="shared" si="21"/>
        <v>6</v>
      </c>
      <c r="X49" s="130">
        <f t="shared" si="21"/>
        <v>54</v>
      </c>
      <c r="Y49" s="130">
        <f t="shared" si="21"/>
        <v>28</v>
      </c>
      <c r="Z49" s="130"/>
      <c r="AA49" s="130"/>
      <c r="AB49" s="130">
        <f>AB15+AB30</f>
        <v>828</v>
      </c>
      <c r="AC49" s="130">
        <f>AC15+AC30</f>
        <v>80</v>
      </c>
      <c r="AD49" s="130">
        <f aca="true" t="shared" si="22" ref="AD49:AK49">AD30+AD15</f>
        <v>23</v>
      </c>
      <c r="AE49" s="132">
        <f t="shared" si="22"/>
        <v>28</v>
      </c>
      <c r="AF49" s="131" t="e">
        <f t="shared" si="22"/>
        <v>#REF!</v>
      </c>
      <c r="AG49" s="133">
        <f t="shared" si="22"/>
        <v>18</v>
      </c>
      <c r="AH49" s="131" t="e">
        <f t="shared" si="22"/>
        <v>#REF!</v>
      </c>
      <c r="AI49" s="131" t="e">
        <f t="shared" si="22"/>
        <v>#REF!</v>
      </c>
      <c r="AJ49" s="130">
        <f t="shared" si="22"/>
        <v>20</v>
      </c>
      <c r="AK49" s="130">
        <f t="shared" si="22"/>
        <v>14</v>
      </c>
      <c r="AL49" s="130"/>
      <c r="AM49" s="131"/>
      <c r="AN49" s="130">
        <f>AN30+AN15</f>
        <v>46</v>
      </c>
    </row>
    <row r="50" spans="1:40" s="13" customFormat="1" ht="19.5" thickBot="1">
      <c r="A50" s="11"/>
      <c r="B50" s="202" t="s">
        <v>6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29"/>
      <c r="T50" s="230"/>
      <c r="U50" s="230"/>
      <c r="V50" s="230"/>
      <c r="W50" s="230"/>
      <c r="X50" s="230"/>
      <c r="Y50" s="231"/>
      <c r="Z50" s="15">
        <v>3</v>
      </c>
      <c r="AA50" s="24"/>
      <c r="AB50" s="229"/>
      <c r="AC50" s="230"/>
      <c r="AD50" s="230"/>
      <c r="AE50" s="230"/>
      <c r="AF50" s="230"/>
      <c r="AG50" s="230"/>
      <c r="AH50" s="230"/>
      <c r="AI50" s="230"/>
      <c r="AJ50" s="230"/>
      <c r="AK50" s="231"/>
      <c r="AL50" s="16">
        <v>4</v>
      </c>
      <c r="AM50" s="12"/>
      <c r="AN50" s="12"/>
    </row>
    <row r="51" spans="1:40" s="13" customFormat="1" ht="19.5" thickBot="1">
      <c r="A51" s="11"/>
      <c r="B51" s="202" t="s">
        <v>7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29"/>
      <c r="T51" s="230"/>
      <c r="U51" s="230"/>
      <c r="V51" s="230"/>
      <c r="W51" s="230"/>
      <c r="X51" s="230"/>
      <c r="Y51" s="231"/>
      <c r="Z51" s="15"/>
      <c r="AA51" s="14">
        <v>5</v>
      </c>
      <c r="AB51" s="229"/>
      <c r="AC51" s="230"/>
      <c r="AD51" s="230"/>
      <c r="AE51" s="230"/>
      <c r="AF51" s="230"/>
      <c r="AG51" s="230"/>
      <c r="AH51" s="230"/>
      <c r="AI51" s="230"/>
      <c r="AJ51" s="230"/>
      <c r="AK51" s="231"/>
      <c r="AL51" s="16"/>
      <c r="AM51" s="10">
        <v>4</v>
      </c>
      <c r="AN51" s="12"/>
    </row>
    <row r="52" spans="1:40" s="13" customFormat="1" ht="94.5" customHeight="1" thickBot="1">
      <c r="A52" s="190"/>
      <c r="B52" s="192" t="s">
        <v>5</v>
      </c>
      <c r="C52" s="134" t="s">
        <v>73</v>
      </c>
      <c r="D52" s="135">
        <v>54</v>
      </c>
      <c r="E52" s="136"/>
      <c r="F52" s="137"/>
      <c r="G52" s="137"/>
      <c r="H52" s="137"/>
      <c r="I52" s="138"/>
      <c r="J52" s="137"/>
      <c r="K52" s="137"/>
      <c r="L52" s="137"/>
      <c r="M52" s="137"/>
      <c r="N52" s="137"/>
      <c r="O52" s="137"/>
      <c r="P52" s="137"/>
      <c r="Q52" s="137"/>
      <c r="R52" s="137"/>
      <c r="S52" s="135">
        <v>54</v>
      </c>
      <c r="T52" s="135"/>
      <c r="U52" s="135">
        <v>1</v>
      </c>
      <c r="V52" s="249" t="s">
        <v>132</v>
      </c>
      <c r="W52" s="250"/>
      <c r="X52" s="250"/>
      <c r="Y52" s="250"/>
      <c r="Z52" s="250"/>
      <c r="AA52" s="251"/>
      <c r="AB52" s="139"/>
      <c r="AC52" s="140"/>
      <c r="AD52" s="140"/>
      <c r="AE52" s="141"/>
      <c r="AF52" s="141"/>
      <c r="AG52" s="141"/>
      <c r="AH52" s="141"/>
      <c r="AI52" s="141"/>
      <c r="AJ52" s="141"/>
      <c r="AK52" s="141"/>
      <c r="AL52" s="142"/>
      <c r="AM52" s="143"/>
      <c r="AN52" s="144">
        <v>1</v>
      </c>
    </row>
    <row r="53" spans="1:40" s="13" customFormat="1" ht="94.5" customHeight="1" thickBot="1">
      <c r="A53" s="191"/>
      <c r="B53" s="193"/>
      <c r="C53" s="134" t="s">
        <v>97</v>
      </c>
      <c r="D53" s="135">
        <v>108</v>
      </c>
      <c r="E53" s="145"/>
      <c r="F53" s="145"/>
      <c r="G53" s="145"/>
      <c r="H53" s="145"/>
      <c r="I53" s="146"/>
      <c r="J53" s="255"/>
      <c r="K53" s="256"/>
      <c r="L53" s="256"/>
      <c r="M53" s="256"/>
      <c r="N53" s="256"/>
      <c r="O53" s="256"/>
      <c r="P53" s="256"/>
      <c r="Q53" s="256"/>
      <c r="R53" s="256"/>
      <c r="S53" s="147"/>
      <c r="T53" s="148"/>
      <c r="U53" s="147"/>
      <c r="V53" s="149"/>
      <c r="W53" s="149"/>
      <c r="X53" s="149"/>
      <c r="Y53" s="149"/>
      <c r="Z53" s="149"/>
      <c r="AA53" s="149"/>
      <c r="AB53" s="150">
        <v>108</v>
      </c>
      <c r="AC53" s="151"/>
      <c r="AD53" s="144">
        <v>3</v>
      </c>
      <c r="AE53" s="252" t="s">
        <v>134</v>
      </c>
      <c r="AF53" s="253"/>
      <c r="AG53" s="253"/>
      <c r="AH53" s="253"/>
      <c r="AI53" s="253"/>
      <c r="AJ53" s="253"/>
      <c r="AK53" s="253"/>
      <c r="AL53" s="253"/>
      <c r="AM53" s="254"/>
      <c r="AN53" s="144">
        <v>3</v>
      </c>
    </row>
    <row r="54" spans="1:31" s="26" customFormat="1" ht="15" customHeight="1">
      <c r="A54" s="25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</row>
    <row r="55" spans="1:39" ht="36.75" customHeight="1">
      <c r="A55" s="218" t="s">
        <v>142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3"/>
      <c r="AM55" s="153"/>
    </row>
    <row r="56" spans="1:39" ht="16.5" customHeight="1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4"/>
      <c r="AG56" s="153"/>
      <c r="AH56" s="153"/>
      <c r="AI56" s="153"/>
      <c r="AJ56" s="153"/>
      <c r="AK56" s="153"/>
      <c r="AL56" s="153"/>
      <c r="AM56" s="153"/>
    </row>
    <row r="57" spans="1:39" ht="18.75" customHeight="1" thickBot="1">
      <c r="A57" s="155"/>
      <c r="B57" s="155" t="s">
        <v>90</v>
      </c>
      <c r="C57" s="155"/>
      <c r="D57" s="155"/>
      <c r="E57" s="155"/>
      <c r="F57" s="156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7"/>
      <c r="T57" s="157"/>
      <c r="U57" s="157"/>
      <c r="V57" s="157" t="s">
        <v>87</v>
      </c>
      <c r="W57" s="157"/>
      <c r="X57" s="157"/>
      <c r="Y57" s="157"/>
      <c r="Z57" s="157"/>
      <c r="AA57" s="157"/>
      <c r="AB57" s="157"/>
      <c r="AC57" s="157"/>
      <c r="AD57" s="157"/>
      <c r="AE57" s="154"/>
      <c r="AF57" s="154"/>
      <c r="AG57" s="153"/>
      <c r="AH57" s="153"/>
      <c r="AI57" s="153"/>
      <c r="AJ57" s="153"/>
      <c r="AK57" s="153"/>
      <c r="AL57" s="153"/>
      <c r="AM57" s="153"/>
    </row>
    <row r="58" spans="1:39" ht="18.75" customHeight="1" thickBot="1">
      <c r="A58" s="198" t="s">
        <v>23</v>
      </c>
      <c r="B58" s="199"/>
      <c r="C58" s="199"/>
      <c r="D58" s="199"/>
      <c r="E58" s="199"/>
      <c r="F58" s="199"/>
      <c r="G58" s="187" t="s">
        <v>8</v>
      </c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9"/>
      <c r="AH58" s="187" t="s">
        <v>9</v>
      </c>
      <c r="AI58" s="188"/>
      <c r="AJ58" s="188"/>
      <c r="AK58" s="188"/>
      <c r="AL58" s="188"/>
      <c r="AM58" s="189"/>
    </row>
    <row r="59" spans="1:39" ht="41.25" customHeight="1" thickBot="1">
      <c r="A59" s="198" t="s">
        <v>10</v>
      </c>
      <c r="B59" s="199"/>
      <c r="C59" s="199"/>
      <c r="D59" s="199"/>
      <c r="E59" s="199"/>
      <c r="F59" s="199"/>
      <c r="G59" s="194" t="s">
        <v>140</v>
      </c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6"/>
    </row>
    <row r="60" spans="1:39" ht="10.5" customHeight="1">
      <c r="A60" s="155"/>
      <c r="B60" s="158"/>
      <c r="C60" s="158"/>
      <c r="D60" s="158"/>
      <c r="E60" s="158"/>
      <c r="F60" s="158"/>
      <c r="G60" s="158"/>
      <c r="H60" s="158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</row>
    <row r="61" spans="1:39" ht="15.75" customHeight="1">
      <c r="A61" s="155"/>
      <c r="B61" s="211" t="s">
        <v>136</v>
      </c>
      <c r="C61" s="211"/>
      <c r="D61" s="211"/>
      <c r="E61" s="211"/>
      <c r="F61" s="211"/>
      <c r="G61" s="211"/>
      <c r="H61" s="211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</row>
    <row r="62" spans="1:39" ht="15.75" customHeight="1">
      <c r="A62" s="155"/>
      <c r="B62" s="211" t="s">
        <v>137</v>
      </c>
      <c r="C62" s="211"/>
      <c r="D62" s="211"/>
      <c r="E62" s="211"/>
      <c r="F62" s="211"/>
      <c r="G62" s="211"/>
      <c r="H62" s="211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</row>
    <row r="63" spans="1:39" ht="9.75" customHeight="1">
      <c r="A63" s="155"/>
      <c r="B63" s="158"/>
      <c r="C63" s="158"/>
      <c r="D63" s="158"/>
      <c r="E63" s="158"/>
      <c r="F63" s="158"/>
      <c r="G63" s="158"/>
      <c r="H63" s="158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</row>
    <row r="64" spans="1:39" ht="17.25" customHeight="1" thickBot="1">
      <c r="A64" s="155"/>
      <c r="B64" s="155" t="s">
        <v>91</v>
      </c>
      <c r="C64" s="155"/>
      <c r="D64" s="155"/>
      <c r="E64" s="155"/>
      <c r="F64" s="156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4"/>
      <c r="AF64" s="154"/>
      <c r="AG64" s="153"/>
      <c r="AH64" s="153"/>
      <c r="AI64" s="153"/>
      <c r="AJ64" s="153"/>
      <c r="AK64" s="153"/>
      <c r="AL64" s="153"/>
      <c r="AM64" s="153"/>
    </row>
    <row r="65" spans="1:39" ht="18.75" customHeight="1" thickBot="1">
      <c r="A65" s="198" t="s">
        <v>23</v>
      </c>
      <c r="B65" s="199"/>
      <c r="C65" s="199"/>
      <c r="D65" s="199"/>
      <c r="E65" s="199"/>
      <c r="F65" s="247"/>
      <c r="G65" s="184" t="s">
        <v>8</v>
      </c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6"/>
      <c r="AH65" s="159" t="s">
        <v>9</v>
      </c>
      <c r="AI65" s="160"/>
      <c r="AJ65" s="188" t="s">
        <v>9</v>
      </c>
      <c r="AK65" s="188"/>
      <c r="AL65" s="188"/>
      <c r="AM65" s="189"/>
    </row>
    <row r="66" spans="1:39" ht="19.5" customHeight="1" thickBot="1">
      <c r="A66" s="187" t="s">
        <v>51</v>
      </c>
      <c r="B66" s="188"/>
      <c r="C66" s="188"/>
      <c r="D66" s="188"/>
      <c r="E66" s="188"/>
      <c r="F66" s="188"/>
      <c r="G66" s="187" t="s">
        <v>135</v>
      </c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9"/>
      <c r="AH66" s="212" t="s">
        <v>61</v>
      </c>
      <c r="AI66" s="213"/>
      <c r="AJ66" s="213"/>
      <c r="AK66" s="213"/>
      <c r="AL66" s="213"/>
      <c r="AM66" s="214"/>
    </row>
    <row r="67" spans="1:39" ht="20.25" customHeight="1" thickBot="1">
      <c r="A67" s="198" t="s">
        <v>10</v>
      </c>
      <c r="B67" s="199"/>
      <c r="C67" s="199"/>
      <c r="D67" s="199"/>
      <c r="E67" s="199"/>
      <c r="F67" s="199"/>
      <c r="G67" s="181" t="s">
        <v>141</v>
      </c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3"/>
    </row>
    <row r="68" spans="1:39" ht="8.25" customHeight="1">
      <c r="A68" s="155"/>
      <c r="B68" s="158"/>
      <c r="C68" s="158"/>
      <c r="D68" s="158"/>
      <c r="E68" s="158"/>
      <c r="F68" s="158"/>
      <c r="G68" s="158"/>
      <c r="H68" s="158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</row>
    <row r="69" spans="1:39" ht="15.75" customHeight="1">
      <c r="A69" s="155"/>
      <c r="B69" s="211" t="s">
        <v>138</v>
      </c>
      <c r="C69" s="211"/>
      <c r="D69" s="211"/>
      <c r="E69" s="211"/>
      <c r="F69" s="211"/>
      <c r="G69" s="211"/>
      <c r="H69" s="211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</row>
    <row r="70" spans="1:39" ht="15.75" customHeight="1">
      <c r="A70" s="155"/>
      <c r="B70" s="211" t="s">
        <v>139</v>
      </c>
      <c r="C70" s="211"/>
      <c r="D70" s="211"/>
      <c r="E70" s="211"/>
      <c r="F70" s="211"/>
      <c r="G70" s="211"/>
      <c r="H70" s="211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</row>
    <row r="71" spans="1:39" ht="6.75" customHeight="1">
      <c r="A71" s="155"/>
      <c r="B71" s="158"/>
      <c r="C71" s="158"/>
      <c r="D71" s="158"/>
      <c r="E71" s="158"/>
      <c r="F71" s="158"/>
      <c r="G71" s="158"/>
      <c r="H71" s="158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</row>
    <row r="72" spans="1:39" ht="15.75" customHeight="1">
      <c r="A72" s="155"/>
      <c r="B72" s="158" t="s">
        <v>13</v>
      </c>
      <c r="C72" s="158"/>
      <c r="D72" s="158"/>
      <c r="E72" s="158"/>
      <c r="F72" s="158"/>
      <c r="G72" s="158"/>
      <c r="H72" s="158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</row>
    <row r="73" spans="1:39" ht="16.5" customHeight="1">
      <c r="A73" s="155"/>
      <c r="B73" s="155" t="s">
        <v>12</v>
      </c>
      <c r="C73" s="153"/>
      <c r="D73" s="158"/>
      <c r="E73" s="158"/>
      <c r="F73" s="153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</row>
    <row r="74" spans="1:39" ht="15.75" customHeight="1">
      <c r="A74" s="155"/>
      <c r="B74" s="155" t="s">
        <v>11</v>
      </c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3"/>
      <c r="AL74" s="153"/>
      <c r="AM74" s="153"/>
    </row>
    <row r="75" spans="1:39" ht="6.75" customHeight="1">
      <c r="A75" s="155"/>
      <c r="B75" s="158"/>
      <c r="C75" s="158"/>
      <c r="D75" s="158"/>
      <c r="E75" s="158"/>
      <c r="F75" s="158"/>
      <c r="G75" s="158"/>
      <c r="H75" s="158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</row>
    <row r="76" spans="1:39" ht="15.75" customHeight="1">
      <c r="A76" s="155"/>
      <c r="B76" s="257" t="s">
        <v>47</v>
      </c>
      <c r="C76" s="257"/>
      <c r="D76" s="257"/>
      <c r="E76" s="257"/>
      <c r="F76" s="257"/>
      <c r="G76" s="257"/>
      <c r="H76" s="257"/>
      <c r="I76" s="257"/>
      <c r="J76" s="157"/>
      <c r="K76" s="157"/>
      <c r="L76" s="157"/>
      <c r="M76" s="157"/>
      <c r="N76" s="248" t="s">
        <v>4</v>
      </c>
      <c r="O76" s="248"/>
      <c r="P76" s="248"/>
      <c r="Q76" s="248"/>
      <c r="R76" s="248"/>
      <c r="S76" s="248"/>
      <c r="T76" s="157"/>
      <c r="U76" s="153"/>
      <c r="V76" s="161" t="s">
        <v>59</v>
      </c>
      <c r="W76" s="161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</row>
    <row r="77" spans="1:39" ht="9.75" customHeight="1">
      <c r="A77" s="155"/>
      <c r="B77" s="257"/>
      <c r="C77" s="257"/>
      <c r="D77" s="257"/>
      <c r="E77" s="257"/>
      <c r="F77" s="257"/>
      <c r="G77" s="257"/>
      <c r="H77" s="257"/>
      <c r="I77" s="257"/>
      <c r="J77" s="157"/>
      <c r="K77" s="157"/>
      <c r="L77" s="157"/>
      <c r="M77" s="157"/>
      <c r="N77" s="161" t="s">
        <v>24</v>
      </c>
      <c r="O77" s="161"/>
      <c r="P77" s="161"/>
      <c r="Q77" s="161"/>
      <c r="R77" s="161"/>
      <c r="S77" s="157"/>
      <c r="T77" s="157"/>
      <c r="U77" s="153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</row>
    <row r="78" spans="1:39" ht="17.25" customHeight="1">
      <c r="A78" s="155"/>
      <c r="B78" s="257"/>
      <c r="C78" s="257"/>
      <c r="D78" s="257"/>
      <c r="E78" s="257"/>
      <c r="F78" s="257"/>
      <c r="G78" s="257"/>
      <c r="H78" s="257"/>
      <c r="I78" s="257"/>
      <c r="J78" s="161"/>
      <c r="K78" s="161"/>
      <c r="L78" s="161"/>
      <c r="M78" s="161"/>
      <c r="N78" s="157"/>
      <c r="O78" s="154"/>
      <c r="P78" s="258" t="s">
        <v>25</v>
      </c>
      <c r="Q78" s="258"/>
      <c r="R78" s="258"/>
      <c r="S78" s="154"/>
      <c r="T78" s="153"/>
      <c r="U78" s="153"/>
      <c r="V78" s="161" t="s">
        <v>60</v>
      </c>
      <c r="W78" s="161"/>
      <c r="X78" s="154"/>
      <c r="Y78" s="154"/>
      <c r="Z78" s="154"/>
      <c r="AA78" s="154"/>
      <c r="AB78" s="154"/>
      <c r="AC78" s="154"/>
      <c r="AD78" s="154"/>
      <c r="AE78" s="154"/>
      <c r="AF78" s="154"/>
      <c r="AG78" s="153"/>
      <c r="AH78" s="153"/>
      <c r="AI78" s="153"/>
      <c r="AJ78" s="153"/>
      <c r="AK78" s="153"/>
      <c r="AL78" s="153"/>
      <c r="AM78" s="153"/>
    </row>
    <row r="79" spans="1:39" ht="20.25" customHeight="1">
      <c r="A79" s="155"/>
      <c r="B79" s="257"/>
      <c r="C79" s="257"/>
      <c r="D79" s="257"/>
      <c r="E79" s="257"/>
      <c r="F79" s="257"/>
      <c r="G79" s="257"/>
      <c r="H79" s="257"/>
      <c r="I79" s="257"/>
      <c r="J79" s="161"/>
      <c r="K79" s="161"/>
      <c r="L79" s="161"/>
      <c r="M79" s="161"/>
      <c r="N79" s="157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3"/>
      <c r="AH79" s="162"/>
      <c r="AI79" s="153"/>
      <c r="AJ79" s="153"/>
      <c r="AK79" s="153"/>
      <c r="AL79" s="153"/>
      <c r="AM79" s="153"/>
    </row>
    <row r="80" spans="1:32" ht="12.75" customHeight="1">
      <c r="A80" s="19"/>
      <c r="B80" s="19"/>
      <c r="C80" s="19"/>
      <c r="D80" s="19"/>
      <c r="E80" s="19"/>
      <c r="F80" s="20"/>
      <c r="G80" s="22"/>
      <c r="H80" s="22"/>
      <c r="I80" s="21"/>
      <c r="J80" s="22"/>
      <c r="K80" s="22"/>
      <c r="L80" s="22"/>
      <c r="M80" s="22"/>
      <c r="N80" s="21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ht="18.75">
      <c r="AH81" s="8"/>
    </row>
  </sheetData>
  <sheetProtection/>
  <mergeCells count="119">
    <mergeCell ref="A67:F67"/>
    <mergeCell ref="T13:T14"/>
    <mergeCell ref="A65:F65"/>
    <mergeCell ref="N76:S76"/>
    <mergeCell ref="V52:AA52"/>
    <mergeCell ref="AE53:AM53"/>
    <mergeCell ref="J53:R53"/>
    <mergeCell ref="B76:I79"/>
    <mergeCell ref="B70:H70"/>
    <mergeCell ref="B69:H69"/>
    <mergeCell ref="P78:R78"/>
    <mergeCell ref="J13:J14"/>
    <mergeCell ref="A66:F66"/>
    <mergeCell ref="G1:Y1"/>
    <mergeCell ref="H3:R3"/>
    <mergeCell ref="V3:X3"/>
    <mergeCell ref="S3:U3"/>
    <mergeCell ref="M7:X7"/>
    <mergeCell ref="H5:I5"/>
    <mergeCell ref="H6:L6"/>
    <mergeCell ref="L5:X5"/>
    <mergeCell ref="K40:K41"/>
    <mergeCell ref="L40:L41"/>
    <mergeCell ref="M41:O41"/>
    <mergeCell ref="C38:C41"/>
    <mergeCell ref="D38:I38"/>
    <mergeCell ref="J38:AA38"/>
    <mergeCell ref="F39:I39"/>
    <mergeCell ref="J39:R39"/>
    <mergeCell ref="M13:R13"/>
    <mergeCell ref="L9:Q9"/>
    <mergeCell ref="AC40:AC41"/>
    <mergeCell ref="AC9:AE9"/>
    <mergeCell ref="T9:W9"/>
    <mergeCell ref="AD13:AD14"/>
    <mergeCell ref="AD40:AD41"/>
    <mergeCell ref="V13:Y13"/>
    <mergeCell ref="S13:S14"/>
    <mergeCell ref="AB11:AM11"/>
    <mergeCell ref="AG6:AM6"/>
    <mergeCell ref="AG14:AI14"/>
    <mergeCell ref="AB13:AB14"/>
    <mergeCell ref="M14:O14"/>
    <mergeCell ref="S40:S41"/>
    <mergeCell ref="T40:T41"/>
    <mergeCell ref="U40:U41"/>
    <mergeCell ref="S39:AA39"/>
    <mergeCell ref="AB39:AM39"/>
    <mergeCell ref="S10:AE10"/>
    <mergeCell ref="AN11:AN14"/>
    <mergeCell ref="AG41:AI41"/>
    <mergeCell ref="H13:H14"/>
    <mergeCell ref="AB51:AK51"/>
    <mergeCell ref="L13:L14"/>
    <mergeCell ref="AB50:AK50"/>
    <mergeCell ref="AC13:AC14"/>
    <mergeCell ref="U13:U14"/>
    <mergeCell ref="H40:H41"/>
    <mergeCell ref="AB40:AB41"/>
    <mergeCell ref="AN38:AN41"/>
    <mergeCell ref="S51:Y51"/>
    <mergeCell ref="AH58:AM58"/>
    <mergeCell ref="S50:Y50"/>
    <mergeCell ref="AB38:AM38"/>
    <mergeCell ref="I40:I41"/>
    <mergeCell ref="B50:R50"/>
    <mergeCell ref="AE40:AK40"/>
    <mergeCell ref="V40:Y40"/>
    <mergeCell ref="M48:N48"/>
    <mergeCell ref="F40:F41"/>
    <mergeCell ref="A11:A14"/>
    <mergeCell ref="B49:C49"/>
    <mergeCell ref="B11:B14"/>
    <mergeCell ref="G13:G14"/>
    <mergeCell ref="D39:D41"/>
    <mergeCell ref="G40:G41"/>
    <mergeCell ref="A38:A41"/>
    <mergeCell ref="B38:B41"/>
    <mergeCell ref="E39:E41"/>
    <mergeCell ref="AG10:AK10"/>
    <mergeCell ref="G10:I10"/>
    <mergeCell ref="O10:P10"/>
    <mergeCell ref="B61:H61"/>
    <mergeCell ref="K13:K14"/>
    <mergeCell ref="A55:R56"/>
    <mergeCell ref="J40:J41"/>
    <mergeCell ref="AG48:AH48"/>
    <mergeCell ref="M40:R40"/>
    <mergeCell ref="J11:AA11"/>
    <mergeCell ref="AH66:AM66"/>
    <mergeCell ref="D12:D14"/>
    <mergeCell ref="E12:E14"/>
    <mergeCell ref="F12:I12"/>
    <mergeCell ref="AE13:AK13"/>
    <mergeCell ref="A1:B1"/>
    <mergeCell ref="A2:B2"/>
    <mergeCell ref="AH3:AM3"/>
    <mergeCell ref="A3:B3"/>
    <mergeCell ref="A4:B4"/>
    <mergeCell ref="C11:C14"/>
    <mergeCell ref="B51:R51"/>
    <mergeCell ref="S12:AA12"/>
    <mergeCell ref="D11:I11"/>
    <mergeCell ref="AJ65:AM65"/>
    <mergeCell ref="AB12:AM12"/>
    <mergeCell ref="F13:F14"/>
    <mergeCell ref="J12:R12"/>
    <mergeCell ref="I13:I14"/>
    <mergeCell ref="B62:H62"/>
    <mergeCell ref="G67:AM67"/>
    <mergeCell ref="G65:AG65"/>
    <mergeCell ref="G66:AG66"/>
    <mergeCell ref="A52:A53"/>
    <mergeCell ref="B52:B53"/>
    <mergeCell ref="G58:AG58"/>
    <mergeCell ref="G59:AM59"/>
    <mergeCell ref="B54:AE54"/>
    <mergeCell ref="A59:F59"/>
    <mergeCell ref="A58:F58"/>
  </mergeCells>
  <printOptions/>
  <pageMargins left="0.3937007874015748" right="0.1968503937007874" top="0.3937007874015748" bottom="0" header="0.31496062992125984" footer="0.31496062992125984"/>
  <pageSetup horizontalDpi="600" verticalDpi="600" orientation="landscape" paperSize="9" scale="52" r:id="rId1"/>
  <rowBreaks count="1" manualBreakCount="1">
    <brk id="37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s-106</cp:lastModifiedBy>
  <cp:lastPrinted>2024-05-03T13:26:27Z</cp:lastPrinted>
  <dcterms:created xsi:type="dcterms:W3CDTF">1996-10-08T23:32:33Z</dcterms:created>
  <dcterms:modified xsi:type="dcterms:W3CDTF">2024-05-03T13:32:06Z</dcterms:modified>
  <cp:category/>
  <cp:version/>
  <cp:contentType/>
  <cp:contentStatus/>
</cp:coreProperties>
</file>