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'Лист3'!$A$1:$AN$84</definedName>
  </definedNames>
  <calcPr fullCalcOnLoad="1" refMode="R1C1"/>
</workbook>
</file>

<file path=xl/sharedStrings.xml><?xml version="1.0" encoding="utf-8"?>
<sst xmlns="http://schemas.openxmlformats.org/spreadsheetml/2006/main" count="243" uniqueCount="146">
  <si>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</si>
  <si>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</si>
  <si>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</si>
  <si>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</si>
  <si>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</si>
  <si>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</si>
  <si>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</si>
  <si>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</si>
  <si>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</si>
  <si>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</si>
  <si>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</si>
  <si>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</si>
  <si>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</si>
  <si>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</si>
  <si>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</si>
  <si>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</si>
  <si>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</si>
  <si>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</si>
  <si>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</si>
  <si>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</si>
  <si>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</si>
  <si>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</si>
  <si>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</si>
  <si>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</si>
  <si>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</si>
  <si>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</si>
  <si>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</si>
  <si>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t>«___» ___________   20___  г.</t>
  </si>
  <si>
    <t>Государственный компонент</t>
  </si>
  <si>
    <t>Компонент учреждения высшего образования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</si>
  <si>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</si>
  <si>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</si>
  <si>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</si>
  <si>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</si>
  <si>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</si>
  <si>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</si>
  <si>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</si>
  <si>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</si>
  <si>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</si>
  <si>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</si>
  <si>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</si>
  <si>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</si>
  <si>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</si>
  <si>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</si>
  <si>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1.3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</si>
  <si>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</si>
  <si>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</si>
  <si>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</si>
  <si>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1.4</t>
  </si>
  <si>
    <t>зач.</t>
  </si>
  <si>
    <t>экз.</t>
  </si>
  <si>
    <t>1.5</t>
  </si>
  <si>
    <t>Гимнастика и методика преподавания</t>
  </si>
  <si>
    <t>1.5.2</t>
  </si>
  <si>
    <t>2.6</t>
  </si>
  <si>
    <t>С.А.Сурков</t>
  </si>
  <si>
    <t>И.А.Парфенюк</t>
  </si>
  <si>
    <t>10.05</t>
  </si>
  <si>
    <t>АФБЧ</t>
  </si>
  <si>
    <t>СДМП</t>
  </si>
  <si>
    <t>Медико-биологический модуль-1</t>
  </si>
  <si>
    <t>2.5</t>
  </si>
  <si>
    <t>Модуль "Управление и право"</t>
  </si>
  <si>
    <t>Плавание и методика преподавания</t>
  </si>
  <si>
    <t xml:space="preserve">ЛАПЛС </t>
  </si>
  <si>
    <t>ФЭ</t>
  </si>
  <si>
    <t>1.5.3</t>
  </si>
  <si>
    <t>Лыжный спорт и методика преподавания</t>
  </si>
  <si>
    <t>2.3</t>
  </si>
  <si>
    <t>Психологический модуль</t>
  </si>
  <si>
    <t>2.3.1</t>
  </si>
  <si>
    <t>Психология</t>
  </si>
  <si>
    <t>Пс</t>
  </si>
  <si>
    <t>2.6.2</t>
  </si>
  <si>
    <t>2.7</t>
  </si>
  <si>
    <t>2.7.1</t>
  </si>
  <si>
    <t>Биомеханика</t>
  </si>
  <si>
    <t>2.7.2</t>
  </si>
  <si>
    <t>Спортивная метрология</t>
  </si>
  <si>
    <t xml:space="preserve">              </t>
  </si>
  <si>
    <t>1-03 02 01   Физическая культура</t>
  </si>
  <si>
    <t>_____20__ - _____20___</t>
  </si>
  <si>
    <t>Всего зач. единиц 
в учебном году</t>
  </si>
  <si>
    <t>Ауд. часов
в учеб. году</t>
  </si>
  <si>
    <t>1.5.4</t>
  </si>
  <si>
    <t xml:space="preserve">_______________ С.А.Марзан </t>
  </si>
  <si>
    <t>Спортивно-педагогический модуль-1</t>
  </si>
  <si>
    <t>Спортивно-педагогический модуль-2</t>
  </si>
  <si>
    <t>Модуль общепрофессиональных дисциплин</t>
  </si>
  <si>
    <t>Теория и методика физической культуры</t>
  </si>
  <si>
    <t>1.3.2</t>
  </si>
  <si>
    <t>1.4.5</t>
  </si>
  <si>
    <t>Гигиена</t>
  </si>
  <si>
    <t>Спортивная медицина</t>
  </si>
  <si>
    <t>Спортивные (гандбол) и подвижные игры и методика преподавания</t>
  </si>
  <si>
    <t>1.5.1</t>
  </si>
  <si>
    <t xml:space="preserve">Легкая атлетика и методика преподавания </t>
  </si>
  <si>
    <t>2.3.2</t>
  </si>
  <si>
    <t>Психология физической культуры и спорта</t>
  </si>
  <si>
    <t>2.5.5</t>
  </si>
  <si>
    <t>Семестр 5</t>
  </si>
  <si>
    <t>Семестр 6</t>
  </si>
  <si>
    <t>2.8</t>
  </si>
  <si>
    <t>Модуль дисциплин специализации</t>
  </si>
  <si>
    <t>2.8.1</t>
  </si>
  <si>
    <t>2.8.1.1</t>
  </si>
  <si>
    <t>Специализация 1-03 02 01 05 Основы лечебной физической культуры</t>
  </si>
  <si>
    <t>Частные методики лечебной физической культуры и массажа</t>
  </si>
  <si>
    <t>Со специализацией  1-03 02 01 05 Основы лечебной физической культуры</t>
  </si>
  <si>
    <t>5 семестр</t>
  </si>
  <si>
    <t>6 семестр</t>
  </si>
  <si>
    <t>1.4.8</t>
  </si>
  <si>
    <t>Модуль "Биомеханика и измерения в физической культуре и спорте"</t>
  </si>
  <si>
    <t>№</t>
  </si>
  <si>
    <t>Набор 2022  года</t>
  </si>
  <si>
    <t>2024-2025</t>
  </si>
  <si>
    <t>Медико-биологический модуль-2</t>
  </si>
  <si>
    <t>2.2</t>
  </si>
  <si>
    <t>2.2.2</t>
  </si>
  <si>
    <t>Спортивная антропология</t>
  </si>
  <si>
    <t>физического воспитания и спорта</t>
  </si>
  <si>
    <t>15.02.2025 - 1-ая ликвидация академической задолженности</t>
  </si>
  <si>
    <t>22.02.2025 - 2-ая ликвидация академической задолженности</t>
  </si>
  <si>
    <t xml:space="preserve">07.09.2024, 14.09.2024, 21.09.2024, 28.09.2024, 05.10.2024, 12.10.2024, 19.10.2024, 26.10.2024, 02.11.2024, 09.11.2024, 16.11.2024, 23.11.2024, 30.11.2024, 07.12.2024, 14.12.2024, 21.12.2024, 28.12.2024, 04.01.2025, 11.01.2025 </t>
  </si>
  <si>
    <t>07.04.2025-19.04.2025</t>
  </si>
  <si>
    <t>13.01.2025-27.01.2025</t>
  </si>
  <si>
    <t>Учебная (Зимний учебный сбор)                                       с 28.01.2025 по 03.02.2025                        (1 неделя, выход 2 дня - с 28.01.2025 по 29.01.2025),                                 (диф. зачет 08.02.2025)</t>
  </si>
  <si>
    <t>15 марта 2025</t>
  </si>
  <si>
    <t>01.03.2025, 22.03.2025, 29.03.2025, 05.04.2025</t>
  </si>
  <si>
    <t>14.06.2025 - 1-ая ликвидация академической задолженности</t>
  </si>
  <si>
    <t>21.06.2025 - 2-ая ликвидация академической задолженности</t>
  </si>
  <si>
    <r>
      <rPr>
        <b/>
        <sz val="15"/>
        <rFont val="Times New Roman"/>
        <family val="1"/>
      </rPr>
      <t xml:space="preserve">График </t>
    </r>
    <r>
      <rPr>
        <sz val="15"/>
        <rFont val="Times New Roman"/>
        <family val="1"/>
      </rPr>
      <t xml:space="preserve">
работы в межсессионный период студентов 3 курса факультета физического воспитания и спорта специальности "Физическая культура"</t>
    </r>
  </si>
  <si>
    <t>Со специализацией  1-03 02 01 02 Тренерская работа по виду спорта (волейбол, баскетбол, футбол, гандбол)</t>
  </si>
  <si>
    <t>Специализация 1-03 02 01 02 Тренерская работа по виду спорта (баскетбол, волейбол, гандбол, футбол)</t>
  </si>
  <si>
    <t>Теория и методика обучения и спортивной тренировки</t>
  </si>
  <si>
    <t>Специализация 1-03 02 01 03 Физкультурно-оздоровительная и туристско-рекреационная деятельность</t>
  </si>
  <si>
    <t>2.8.2</t>
  </si>
  <si>
    <t>2.8.2.1</t>
  </si>
  <si>
    <t>Теория и методика оздоровительной физической культуры</t>
  </si>
  <si>
    <t>2.8.3</t>
  </si>
  <si>
    <t>2.8.3.1</t>
  </si>
  <si>
    <t>10 ст</t>
  </si>
  <si>
    <t>23 ст</t>
  </si>
  <si>
    <t>13 ст</t>
  </si>
  <si>
    <t>Со специализацией 1-03 02 01 03 Физкультурно-оздоровительная и туристско-рекреационная деятельность</t>
  </si>
  <si>
    <t>Основы управления интеллектуальной собственностью (д/в)</t>
  </si>
</sst>
</file>

<file path=xl/styles.xml><?xml version="1.0" encoding="utf-8"?>
<styleSheet xmlns="http://schemas.openxmlformats.org/spreadsheetml/2006/main">
  <numFmts count="4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h:mm;@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2000]dddd\,\ d\ mmmm\ yyyy\ &quot;г&quot;\."/>
  </numFmts>
  <fonts count="7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sz val="14.5"/>
      <name val="Times New Roman"/>
      <family val="1"/>
    </font>
    <font>
      <i/>
      <sz val="14.5"/>
      <name val="Times New Roman"/>
      <family val="1"/>
    </font>
    <font>
      <b/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5"/>
      <name val="Times New Roman"/>
      <family val="1"/>
    </font>
    <font>
      <b/>
      <sz val="15"/>
      <color indexed="22"/>
      <name val="Times New Roman"/>
      <family val="1"/>
    </font>
    <font>
      <sz val="15"/>
      <color indexed="8"/>
      <name val="Times New Roman"/>
      <family val="1"/>
    </font>
    <font>
      <sz val="15"/>
      <color indexed="9"/>
      <name val="Times New Roman"/>
      <family val="1"/>
    </font>
    <font>
      <b/>
      <sz val="15"/>
      <color indexed="9"/>
      <name val="Times New Roman"/>
      <family val="1"/>
    </font>
    <font>
      <b/>
      <sz val="15"/>
      <color indexed="8"/>
      <name val="Times New Roman"/>
      <family val="1"/>
    </font>
    <font>
      <b/>
      <sz val="14.5"/>
      <color indexed="8"/>
      <name val="Times New Roman"/>
      <family val="1"/>
    </font>
    <font>
      <b/>
      <i/>
      <sz val="15"/>
      <color indexed="8"/>
      <name val="Times New Roman"/>
      <family val="1"/>
    </font>
    <font>
      <i/>
      <sz val="15"/>
      <color indexed="8"/>
      <name val="Times New Roman"/>
      <family val="1"/>
    </font>
    <font>
      <b/>
      <i/>
      <sz val="15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0" tint="-0.3499799966812134"/>
      <name val="Times New Roman"/>
      <family val="1"/>
    </font>
    <font>
      <b/>
      <sz val="15"/>
      <color theme="0" tint="-0.1499900072813034"/>
      <name val="Times New Roman"/>
      <family val="1"/>
    </font>
    <font>
      <sz val="15"/>
      <color theme="1"/>
      <name val="Times New Roman"/>
      <family val="1"/>
    </font>
    <font>
      <sz val="15"/>
      <color theme="0"/>
      <name val="Times New Roman"/>
      <family val="1"/>
    </font>
    <font>
      <b/>
      <sz val="15"/>
      <color theme="0"/>
      <name val="Times New Roman"/>
      <family val="1"/>
    </font>
    <font>
      <b/>
      <sz val="15"/>
      <color theme="1"/>
      <name val="Times New Roman"/>
      <family val="1"/>
    </font>
    <font>
      <b/>
      <sz val="14.5"/>
      <color theme="1"/>
      <name val="Times New Roman"/>
      <family val="1"/>
    </font>
    <font>
      <b/>
      <i/>
      <sz val="15"/>
      <color theme="1"/>
      <name val="Times New Roman"/>
      <family val="1"/>
    </font>
    <font>
      <i/>
      <sz val="15"/>
      <color theme="1"/>
      <name val="Times New Roman"/>
      <family val="1"/>
    </font>
    <font>
      <b/>
      <i/>
      <sz val="15"/>
      <color theme="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 wrapText="1"/>
    </xf>
    <xf numFmtId="1" fontId="63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4" fillId="34" borderId="10" xfId="0" applyNumberFormat="1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62" fillId="34" borderId="10" xfId="0" applyNumberFormat="1" applyFont="1" applyFill="1" applyBorder="1" applyAlignment="1">
      <alignment horizontal="center" vertical="center" wrapText="1"/>
    </xf>
    <xf numFmtId="1" fontId="62" fillId="34" borderId="11" xfId="0" applyNumberFormat="1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0" fontId="62" fillId="34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1" fontId="62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88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65" fillId="34" borderId="20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vertical="center" wrapText="1"/>
    </xf>
    <xf numFmtId="0" fontId="62" fillId="35" borderId="1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 wrapText="1"/>
    </xf>
    <xf numFmtId="1" fontId="68" fillId="0" borderId="10" xfId="0" applyNumberFormat="1" applyFont="1" applyFill="1" applyBorder="1" applyAlignment="1">
      <alignment horizontal="center" vertical="center" wrapText="1"/>
    </xf>
    <xf numFmtId="1" fontId="68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 vertical="top" wrapText="1"/>
    </xf>
    <xf numFmtId="0" fontId="67" fillId="0" borderId="20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62" fillId="0" borderId="11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1" fontId="65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2" fillId="0" borderId="10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65" fillId="34" borderId="20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4" fillId="0" borderId="23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horizontal="center" wrapText="1"/>
    </xf>
    <xf numFmtId="0" fontId="70" fillId="0" borderId="15" xfId="0" applyFont="1" applyBorder="1" applyAlignment="1">
      <alignment horizontal="center" vertical="center" textRotation="90" wrapText="1"/>
    </xf>
    <xf numFmtId="0" fontId="70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11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188" fontId="7" fillId="0" borderId="0" xfId="0" applyNumberFormat="1" applyFont="1" applyBorder="1" applyAlignment="1">
      <alignment horizontal="left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9"/>
  <sheetViews>
    <sheetView tabSelected="1" zoomScale="75" zoomScaleNormal="75" zoomScaleSheetLayoutView="110" workbookViewId="0" topLeftCell="A46">
      <selection activeCell="AR49" sqref="AR49"/>
    </sheetView>
  </sheetViews>
  <sheetFormatPr defaultColWidth="9.140625" defaultRowHeight="12.75"/>
  <cols>
    <col min="1" max="1" width="10.8515625" style="4" customWidth="1"/>
    <col min="2" max="2" width="50.7109375" style="4" customWidth="1"/>
    <col min="3" max="3" width="12.00390625" style="4" customWidth="1"/>
    <col min="4" max="4" width="7.7109375" style="4" customWidth="1"/>
    <col min="5" max="5" width="7.57421875" style="4" customWidth="1"/>
    <col min="6" max="8" width="6.57421875" style="4" customWidth="1"/>
    <col min="9" max="9" width="6.7109375" style="4" customWidth="1"/>
    <col min="10" max="11" width="7.8515625" style="4" hidden="1" customWidth="1"/>
    <col min="12" max="12" width="6.57421875" style="4" customWidth="1"/>
    <col min="13" max="13" width="6.7109375" style="4" customWidth="1"/>
    <col min="14" max="14" width="7.57421875" style="4" hidden="1" customWidth="1"/>
    <col min="15" max="15" width="7.7109375" style="4" hidden="1" customWidth="1"/>
    <col min="16" max="16" width="6.57421875" style="4" customWidth="1"/>
    <col min="17" max="18" width="6.7109375" style="4" customWidth="1"/>
    <col min="19" max="19" width="7.7109375" style="4" customWidth="1"/>
    <col min="20" max="20" width="7.57421875" style="4" customWidth="1"/>
    <col min="21" max="21" width="7.7109375" style="4" customWidth="1"/>
    <col min="22" max="26" width="6.57421875" style="4" customWidth="1"/>
    <col min="27" max="27" width="6.7109375" style="4" customWidth="1"/>
    <col min="28" max="30" width="7.57421875" style="4" customWidth="1"/>
    <col min="31" max="31" width="6.57421875" style="4" customWidth="1"/>
    <col min="32" max="32" width="0.85546875" style="4" customWidth="1"/>
    <col min="33" max="33" width="6.57421875" style="4" customWidth="1"/>
    <col min="34" max="34" width="7.57421875" style="4" hidden="1" customWidth="1"/>
    <col min="35" max="35" width="7.7109375" style="4" hidden="1" customWidth="1"/>
    <col min="36" max="37" width="6.57421875" style="4" customWidth="1"/>
    <col min="38" max="39" width="6.7109375" style="4" customWidth="1"/>
    <col min="40" max="40" width="7.57421875" style="4" customWidth="1"/>
    <col min="41" max="16384" width="9.140625" style="4" customWidth="1"/>
  </cols>
  <sheetData>
    <row r="1" spans="1:38" ht="24" customHeight="1">
      <c r="A1" s="208" t="s">
        <v>14</v>
      </c>
      <c r="B1" s="208"/>
      <c r="C1" s="1"/>
      <c r="D1" s="2"/>
      <c r="E1" s="23"/>
      <c r="F1" s="23"/>
      <c r="G1" s="209" t="s">
        <v>16</v>
      </c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3"/>
    </row>
    <row r="2" spans="1:38" ht="24" customHeight="1">
      <c r="A2" s="208" t="s">
        <v>26</v>
      </c>
      <c r="B2" s="208"/>
      <c r="C2" s="1"/>
      <c r="D2" s="2"/>
      <c r="E2" s="2"/>
      <c r="AL2" s="3"/>
    </row>
    <row r="3" spans="1:39" ht="24" customHeight="1">
      <c r="A3" s="210" t="s">
        <v>85</v>
      </c>
      <c r="B3" s="210"/>
      <c r="C3" s="5"/>
      <c r="D3" s="3"/>
      <c r="E3" s="3"/>
      <c r="F3" s="23"/>
      <c r="G3" s="23"/>
      <c r="H3" s="230" t="s">
        <v>30</v>
      </c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 t="s">
        <v>115</v>
      </c>
      <c r="T3" s="231"/>
      <c r="U3" s="231"/>
      <c r="V3" s="209" t="s">
        <v>0</v>
      </c>
      <c r="W3" s="209"/>
      <c r="X3" s="209"/>
      <c r="Y3" s="23"/>
      <c r="Z3" s="23"/>
      <c r="AA3" s="23"/>
      <c r="AB3" s="23"/>
      <c r="AC3" s="23"/>
      <c r="AD3" s="23"/>
      <c r="AE3" s="23"/>
      <c r="AF3" s="23"/>
      <c r="AG3" s="23"/>
      <c r="AH3" s="209"/>
      <c r="AI3" s="209"/>
      <c r="AJ3" s="209"/>
      <c r="AK3" s="209"/>
      <c r="AL3" s="209"/>
      <c r="AM3" s="209"/>
    </row>
    <row r="4" spans="1:38" ht="24" customHeight="1">
      <c r="A4" s="210" t="s">
        <v>27</v>
      </c>
      <c r="B4" s="210"/>
      <c r="C4" s="5"/>
      <c r="D4" s="3"/>
      <c r="E4" s="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3"/>
    </row>
    <row r="5" spans="1:38" ht="24" customHeight="1">
      <c r="A5" s="6"/>
      <c r="B5" s="6"/>
      <c r="C5" s="6"/>
      <c r="D5" s="6"/>
      <c r="E5" s="6"/>
      <c r="F5" s="23"/>
      <c r="G5" s="23"/>
      <c r="H5" s="209" t="s">
        <v>1</v>
      </c>
      <c r="I5" s="209"/>
      <c r="J5" s="23"/>
      <c r="K5" s="23"/>
      <c r="L5" s="231" t="s">
        <v>120</v>
      </c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3"/>
    </row>
    <row r="6" spans="6:39" ht="32.25" customHeight="1">
      <c r="F6" s="23"/>
      <c r="H6" s="210" t="s">
        <v>2</v>
      </c>
      <c r="I6" s="210"/>
      <c r="J6" s="210"/>
      <c r="K6" s="210"/>
      <c r="L6" s="210"/>
      <c r="M6" s="232" t="s">
        <v>80</v>
      </c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7"/>
      <c r="Z6" s="7"/>
      <c r="AA6" s="7"/>
      <c r="AB6" s="7"/>
      <c r="AC6" s="7"/>
      <c r="AD6" s="7"/>
      <c r="AE6" s="7"/>
      <c r="AF6" s="7"/>
      <c r="AG6" s="210" t="s">
        <v>114</v>
      </c>
      <c r="AH6" s="210"/>
      <c r="AI6" s="210"/>
      <c r="AJ6" s="210"/>
      <c r="AK6" s="210"/>
      <c r="AL6" s="210"/>
      <c r="AM6" s="210"/>
    </row>
    <row r="7" spans="1:38" ht="15" customHeight="1">
      <c r="A7" s="3"/>
      <c r="M7" s="237" t="s">
        <v>45</v>
      </c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3"/>
    </row>
    <row r="8" spans="1:38" ht="15" customHeight="1">
      <c r="A8" s="3"/>
      <c r="D8" s="233" t="s">
        <v>132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40"/>
      <c r="AE8" s="40"/>
      <c r="AF8" s="40"/>
      <c r="AG8" s="40"/>
      <c r="AH8" s="40"/>
      <c r="AI8" s="40"/>
      <c r="AJ8" s="40"/>
      <c r="AK8" s="40"/>
      <c r="AL8" s="3"/>
    </row>
    <row r="9" spans="1:38" ht="15" customHeight="1">
      <c r="A9" s="3"/>
      <c r="D9" s="233" t="s">
        <v>144</v>
      </c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151"/>
      <c r="AE9" s="40"/>
      <c r="AF9" s="40"/>
      <c r="AG9" s="40"/>
      <c r="AH9" s="40"/>
      <c r="AI9" s="40"/>
      <c r="AJ9" s="40"/>
      <c r="AK9" s="40"/>
      <c r="AL9" s="3"/>
    </row>
    <row r="10" spans="1:39" ht="17.25" customHeight="1">
      <c r="A10" s="3"/>
      <c r="D10" s="233" t="s">
        <v>108</v>
      </c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</row>
    <row r="11" spans="1:39" ht="7.5" customHeight="1">
      <c r="A11" s="3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1:33" ht="17.25" customHeight="1">
      <c r="A12" s="3"/>
      <c r="E12" s="36" t="s">
        <v>40</v>
      </c>
      <c r="F12" s="37">
        <v>3</v>
      </c>
      <c r="G12" s="23"/>
      <c r="H12" s="23"/>
      <c r="L12" s="234" t="s">
        <v>41</v>
      </c>
      <c r="M12" s="234"/>
      <c r="N12" s="234"/>
      <c r="O12" s="234"/>
      <c r="P12" s="234"/>
      <c r="Q12" s="234"/>
      <c r="R12" s="39">
        <v>2</v>
      </c>
      <c r="S12" s="38"/>
      <c r="T12" s="234" t="s">
        <v>42</v>
      </c>
      <c r="U12" s="234"/>
      <c r="V12" s="234"/>
      <c r="W12" s="234"/>
      <c r="X12" s="35">
        <v>4</v>
      </c>
      <c r="Z12" s="38"/>
      <c r="AC12" s="234" t="s">
        <v>43</v>
      </c>
      <c r="AD12" s="234"/>
      <c r="AE12" s="234"/>
      <c r="AF12" s="23"/>
      <c r="AG12" s="37">
        <v>46</v>
      </c>
    </row>
    <row r="13" spans="1:38" ht="12" customHeight="1" thickBot="1">
      <c r="A13" s="3"/>
      <c r="F13" s="3"/>
      <c r="G13" s="209"/>
      <c r="H13" s="209"/>
      <c r="I13" s="209"/>
      <c r="J13" s="3"/>
      <c r="K13" s="3"/>
      <c r="L13" s="3"/>
      <c r="M13" s="5"/>
      <c r="N13" s="5"/>
      <c r="O13" s="209"/>
      <c r="P13" s="209"/>
      <c r="Q13" s="5"/>
      <c r="R13" s="3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9" t="s">
        <v>3</v>
      </c>
      <c r="AG13" s="209"/>
      <c r="AH13" s="209"/>
      <c r="AI13" s="209"/>
      <c r="AJ13" s="209"/>
      <c r="AK13" s="209"/>
      <c r="AL13" s="3"/>
    </row>
    <row r="14" spans="1:40" ht="27" customHeight="1" thickBot="1">
      <c r="A14" s="213" t="s">
        <v>113</v>
      </c>
      <c r="B14" s="213" t="s">
        <v>31</v>
      </c>
      <c r="C14" s="214" t="s">
        <v>15</v>
      </c>
      <c r="D14" s="172" t="s">
        <v>17</v>
      </c>
      <c r="E14" s="173"/>
      <c r="F14" s="173"/>
      <c r="G14" s="173"/>
      <c r="H14" s="173"/>
      <c r="I14" s="174"/>
      <c r="J14" s="172" t="s">
        <v>100</v>
      </c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4"/>
      <c r="AB14" s="172" t="s">
        <v>101</v>
      </c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4"/>
      <c r="AN14" s="220" t="s">
        <v>82</v>
      </c>
    </row>
    <row r="15" spans="1:40" ht="24" customHeight="1" thickBot="1">
      <c r="A15" s="213"/>
      <c r="B15" s="213"/>
      <c r="C15" s="218"/>
      <c r="D15" s="197" t="s">
        <v>18</v>
      </c>
      <c r="E15" s="204" t="s">
        <v>83</v>
      </c>
      <c r="F15" s="172" t="s">
        <v>19</v>
      </c>
      <c r="G15" s="173"/>
      <c r="H15" s="173"/>
      <c r="I15" s="174"/>
      <c r="J15" s="227" t="s">
        <v>81</v>
      </c>
      <c r="K15" s="228"/>
      <c r="L15" s="228"/>
      <c r="M15" s="228"/>
      <c r="N15" s="228"/>
      <c r="O15" s="228"/>
      <c r="P15" s="228"/>
      <c r="Q15" s="228"/>
      <c r="R15" s="228"/>
      <c r="S15" s="172" t="s">
        <v>125</v>
      </c>
      <c r="T15" s="173"/>
      <c r="U15" s="173"/>
      <c r="V15" s="173"/>
      <c r="W15" s="173"/>
      <c r="X15" s="173"/>
      <c r="Y15" s="173"/>
      <c r="Z15" s="173"/>
      <c r="AA15" s="174"/>
      <c r="AB15" s="172" t="s">
        <v>124</v>
      </c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4"/>
      <c r="AN15" s="220"/>
    </row>
    <row r="16" spans="1:40" ht="23.25" customHeight="1" thickBot="1">
      <c r="A16" s="213"/>
      <c r="B16" s="213"/>
      <c r="C16" s="218"/>
      <c r="D16" s="197"/>
      <c r="E16" s="205"/>
      <c r="F16" s="193" t="s">
        <v>32</v>
      </c>
      <c r="G16" s="215" t="s">
        <v>33</v>
      </c>
      <c r="H16" s="195" t="s">
        <v>34</v>
      </c>
      <c r="I16" s="193" t="s">
        <v>35</v>
      </c>
      <c r="J16" s="193" t="s">
        <v>20</v>
      </c>
      <c r="K16" s="193" t="s">
        <v>21</v>
      </c>
      <c r="L16" s="193" t="s">
        <v>36</v>
      </c>
      <c r="M16" s="172" t="s">
        <v>19</v>
      </c>
      <c r="N16" s="173"/>
      <c r="O16" s="173"/>
      <c r="P16" s="173"/>
      <c r="Q16" s="173"/>
      <c r="R16" s="173"/>
      <c r="S16" s="193" t="s">
        <v>20</v>
      </c>
      <c r="T16" s="193" t="s">
        <v>36</v>
      </c>
      <c r="U16" s="193" t="s">
        <v>21</v>
      </c>
      <c r="V16" s="172" t="s">
        <v>39</v>
      </c>
      <c r="W16" s="173"/>
      <c r="X16" s="173"/>
      <c r="Y16" s="174"/>
      <c r="Z16" s="28"/>
      <c r="AA16" s="18"/>
      <c r="AB16" s="193" t="s">
        <v>20</v>
      </c>
      <c r="AC16" s="193" t="s">
        <v>22</v>
      </c>
      <c r="AD16" s="193" t="s">
        <v>21</v>
      </c>
      <c r="AE16" s="172" t="s">
        <v>39</v>
      </c>
      <c r="AF16" s="173"/>
      <c r="AG16" s="173"/>
      <c r="AH16" s="173"/>
      <c r="AI16" s="173"/>
      <c r="AJ16" s="173"/>
      <c r="AK16" s="173"/>
      <c r="AL16" s="28"/>
      <c r="AM16" s="27"/>
      <c r="AN16" s="220"/>
    </row>
    <row r="17" spans="1:40" ht="101.25" customHeight="1" thickBot="1">
      <c r="A17" s="214"/>
      <c r="B17" s="214"/>
      <c r="C17" s="218"/>
      <c r="D17" s="197"/>
      <c r="E17" s="205"/>
      <c r="F17" s="194"/>
      <c r="G17" s="216"/>
      <c r="H17" s="224"/>
      <c r="I17" s="197"/>
      <c r="J17" s="197"/>
      <c r="K17" s="197"/>
      <c r="L17" s="197"/>
      <c r="M17" s="193" t="s">
        <v>32</v>
      </c>
      <c r="N17" s="193"/>
      <c r="O17" s="193"/>
      <c r="P17" s="44" t="s">
        <v>33</v>
      </c>
      <c r="Q17" s="41" t="s">
        <v>34</v>
      </c>
      <c r="R17" s="42" t="s">
        <v>35</v>
      </c>
      <c r="S17" s="197"/>
      <c r="T17" s="197"/>
      <c r="U17" s="194"/>
      <c r="V17" s="45" t="s">
        <v>32</v>
      </c>
      <c r="W17" s="44" t="s">
        <v>33</v>
      </c>
      <c r="X17" s="44" t="s">
        <v>34</v>
      </c>
      <c r="Y17" s="46" t="s">
        <v>35</v>
      </c>
      <c r="Z17" s="43" t="s">
        <v>37</v>
      </c>
      <c r="AA17" s="47" t="s">
        <v>38</v>
      </c>
      <c r="AB17" s="197"/>
      <c r="AC17" s="197"/>
      <c r="AD17" s="197"/>
      <c r="AE17" s="158" t="s">
        <v>32</v>
      </c>
      <c r="AF17" s="159"/>
      <c r="AG17" s="215" t="s">
        <v>33</v>
      </c>
      <c r="AH17" s="225"/>
      <c r="AI17" s="226"/>
      <c r="AJ17" s="41" t="s">
        <v>34</v>
      </c>
      <c r="AK17" s="44" t="s">
        <v>35</v>
      </c>
      <c r="AL17" s="43" t="s">
        <v>37</v>
      </c>
      <c r="AM17" s="47" t="s">
        <v>38</v>
      </c>
      <c r="AN17" s="220"/>
    </row>
    <row r="18" spans="1:40" s="13" customFormat="1" ht="24.75" customHeight="1" thickBot="1">
      <c r="A18" s="48">
        <v>1</v>
      </c>
      <c r="B18" s="49" t="s">
        <v>28</v>
      </c>
      <c r="C18" s="50"/>
      <c r="D18" s="48">
        <f>16:16+D19+D21+D24</f>
        <v>686</v>
      </c>
      <c r="E18" s="48">
        <f>16:16+E19+E21+E24</f>
        <v>90</v>
      </c>
      <c r="F18" s="48">
        <f>F19+F21+F24</f>
        <v>24</v>
      </c>
      <c r="G18" s="51">
        <f>G19+G21+G24</f>
        <v>0</v>
      </c>
      <c r="H18" s="48">
        <f>H19+H21+H24</f>
        <v>44</v>
      </c>
      <c r="I18" s="48">
        <f>I19+I21+I24</f>
        <v>22</v>
      </c>
      <c r="J18" s="48" t="e">
        <f>#REF!+J19+J21+J24</f>
        <v>#REF!</v>
      </c>
      <c r="K18" s="48" t="e">
        <f>#REF!+K19+K21+K24</f>
        <v>#REF!</v>
      </c>
      <c r="L18" s="51" t="e">
        <f>#REF!+L19+L21+L24</f>
        <v>#REF!</v>
      </c>
      <c r="M18" s="51" t="e">
        <f>#REF!+M19+M21+M24</f>
        <v>#REF!</v>
      </c>
      <c r="N18" s="51" t="e">
        <f>#REF!+N19+N21+N24</f>
        <v>#REF!</v>
      </c>
      <c r="O18" s="51" t="e">
        <f>#REF!+O19+O21+O24</f>
        <v>#REF!</v>
      </c>
      <c r="P18" s="51" t="e">
        <f>#REF!+P19+P21+P24</f>
        <v>#REF!</v>
      </c>
      <c r="Q18" s="51" t="e">
        <f>#REF!+Q19+Q21+Q24</f>
        <v>#REF!</v>
      </c>
      <c r="R18" s="51" t="e">
        <f>#REF!+R19+R21+R24</f>
        <v>#REF!</v>
      </c>
      <c r="S18" s="48"/>
      <c r="T18" s="48">
        <f>T19+T21+T24</f>
        <v>36</v>
      </c>
      <c r="U18" s="48"/>
      <c r="V18" s="48">
        <f>V19+V21+V24</f>
        <v>18</v>
      </c>
      <c r="W18" s="51" t="e">
        <f>#REF!+W19+W21+W24</f>
        <v>#REF!</v>
      </c>
      <c r="X18" s="48">
        <f>X19+X21+X24</f>
        <v>4</v>
      </c>
      <c r="Y18" s="48">
        <f>Y19+Y21+Y24</f>
        <v>14</v>
      </c>
      <c r="Z18" s="48"/>
      <c r="AA18" s="48"/>
      <c r="AB18" s="48">
        <f>AB19+AB21+AB24</f>
        <v>686</v>
      </c>
      <c r="AC18" s="48">
        <f>AC19+AC21+AC24</f>
        <v>54</v>
      </c>
      <c r="AD18" s="48">
        <f>AD19+AD21+AD24</f>
        <v>18</v>
      </c>
      <c r="AE18" s="154">
        <f>AE19+AE21</f>
        <v>6</v>
      </c>
      <c r="AF18" s="155"/>
      <c r="AG18" s="141" t="e">
        <f>#REF!+AG19+AG21+AG24</f>
        <v>#REF!</v>
      </c>
      <c r="AH18" s="48" t="e">
        <f>#REF!+AH19+AH21+AH24</f>
        <v>#REF!</v>
      </c>
      <c r="AI18" s="48" t="e">
        <f>#REF!+AI19+AI21+AI24</f>
        <v>#REF!</v>
      </c>
      <c r="AJ18" s="48">
        <f>AJ19+AJ21+AJ24</f>
        <v>40</v>
      </c>
      <c r="AK18" s="48">
        <f>AK19+AK21+AK24</f>
        <v>8</v>
      </c>
      <c r="AL18" s="48"/>
      <c r="AM18" s="48"/>
      <c r="AN18" s="48">
        <f>AN19+AN21+AN24</f>
        <v>18</v>
      </c>
    </row>
    <row r="19" spans="1:40" s="13" customFormat="1" ht="39.75" customHeight="1" thickBot="1">
      <c r="A19" s="52" t="s">
        <v>44</v>
      </c>
      <c r="B19" s="53" t="s">
        <v>88</v>
      </c>
      <c r="C19" s="54"/>
      <c r="D19" s="66">
        <f>D20</f>
        <v>114</v>
      </c>
      <c r="E19" s="66">
        <f aca="true" t="shared" si="0" ref="E19:AK19">E20</f>
        <v>18</v>
      </c>
      <c r="F19" s="66">
        <f t="shared" si="0"/>
        <v>8</v>
      </c>
      <c r="G19" s="56">
        <f t="shared" si="0"/>
        <v>0</v>
      </c>
      <c r="H19" s="66">
        <f t="shared" si="0"/>
        <v>4</v>
      </c>
      <c r="I19" s="66">
        <f t="shared" si="0"/>
        <v>6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6">
        <f t="shared" si="0"/>
        <v>0</v>
      </c>
      <c r="P19" s="56">
        <f t="shared" si="0"/>
        <v>0</v>
      </c>
      <c r="Q19" s="56">
        <f t="shared" si="0"/>
        <v>0</v>
      </c>
      <c r="R19" s="56">
        <f t="shared" si="0"/>
        <v>0</v>
      </c>
      <c r="S19" s="56">
        <f t="shared" si="0"/>
        <v>0</v>
      </c>
      <c r="T19" s="66">
        <f t="shared" si="0"/>
        <v>12</v>
      </c>
      <c r="U19" s="56">
        <f t="shared" si="0"/>
        <v>0</v>
      </c>
      <c r="V19" s="66">
        <f t="shared" si="0"/>
        <v>6</v>
      </c>
      <c r="W19" s="56">
        <f t="shared" si="0"/>
        <v>0</v>
      </c>
      <c r="X19" s="66">
        <f>X20</f>
        <v>2</v>
      </c>
      <c r="Y19" s="66">
        <f t="shared" si="0"/>
        <v>4</v>
      </c>
      <c r="Z19" s="56">
        <f t="shared" si="0"/>
        <v>0</v>
      </c>
      <c r="AA19" s="56">
        <f t="shared" si="0"/>
        <v>0</v>
      </c>
      <c r="AB19" s="66">
        <f t="shared" si="0"/>
        <v>114</v>
      </c>
      <c r="AC19" s="66">
        <f t="shared" si="0"/>
        <v>6</v>
      </c>
      <c r="AD19" s="66">
        <f t="shared" si="0"/>
        <v>3</v>
      </c>
      <c r="AE19" s="164">
        <f t="shared" si="0"/>
        <v>2</v>
      </c>
      <c r="AF19" s="165"/>
      <c r="AG19" s="126">
        <f t="shared" si="0"/>
        <v>0</v>
      </c>
      <c r="AH19" s="56">
        <f t="shared" si="0"/>
        <v>0</v>
      </c>
      <c r="AI19" s="56">
        <f t="shared" si="0"/>
        <v>0</v>
      </c>
      <c r="AJ19" s="66">
        <f t="shared" si="0"/>
        <v>2</v>
      </c>
      <c r="AK19" s="66">
        <f t="shared" si="0"/>
        <v>2</v>
      </c>
      <c r="AL19" s="72"/>
      <c r="AM19" s="54"/>
      <c r="AN19" s="55">
        <f>AN20</f>
        <v>3</v>
      </c>
    </row>
    <row r="20" spans="1:40" s="13" customFormat="1" ht="30" customHeight="1" thickBot="1">
      <c r="A20" s="57" t="s">
        <v>90</v>
      </c>
      <c r="B20" s="58" t="s">
        <v>89</v>
      </c>
      <c r="C20" s="67" t="s">
        <v>59</v>
      </c>
      <c r="D20" s="65">
        <f>S20++AB20</f>
        <v>114</v>
      </c>
      <c r="E20" s="62">
        <f>L20+T20+AC20</f>
        <v>18</v>
      </c>
      <c r="F20" s="62">
        <f>M20+V20+AE20</f>
        <v>8</v>
      </c>
      <c r="G20" s="63">
        <f>P20+W20+AG20</f>
        <v>0</v>
      </c>
      <c r="H20" s="62">
        <f>Q20+X20+AJ20</f>
        <v>4</v>
      </c>
      <c r="I20" s="62">
        <f>R20+Y20+AK20</f>
        <v>6</v>
      </c>
      <c r="J20" s="63"/>
      <c r="K20" s="63"/>
      <c r="L20" s="63">
        <f>M20+P20+Q20+R20</f>
        <v>0</v>
      </c>
      <c r="M20" s="70"/>
      <c r="N20" s="70"/>
      <c r="O20" s="70"/>
      <c r="P20" s="70"/>
      <c r="Q20" s="70"/>
      <c r="R20" s="70"/>
      <c r="S20" s="65"/>
      <c r="T20" s="65">
        <f>V20+W20+X20+Y20</f>
        <v>12</v>
      </c>
      <c r="U20" s="65"/>
      <c r="V20" s="65">
        <v>6</v>
      </c>
      <c r="W20" s="65"/>
      <c r="X20" s="65">
        <v>2</v>
      </c>
      <c r="Y20" s="65">
        <v>4</v>
      </c>
      <c r="Z20" s="65"/>
      <c r="AA20" s="65"/>
      <c r="AB20" s="65">
        <v>114</v>
      </c>
      <c r="AC20" s="65">
        <f>AE20+AG20+AJ20+AK20</f>
        <v>6</v>
      </c>
      <c r="AD20" s="65">
        <v>3</v>
      </c>
      <c r="AE20" s="156">
        <v>2</v>
      </c>
      <c r="AF20" s="157"/>
      <c r="AG20" s="91"/>
      <c r="AH20" s="70"/>
      <c r="AI20" s="70"/>
      <c r="AJ20" s="70">
        <v>2</v>
      </c>
      <c r="AK20" s="70">
        <v>2</v>
      </c>
      <c r="AL20" s="65"/>
      <c r="AM20" s="70" t="s">
        <v>49</v>
      </c>
      <c r="AN20" s="71">
        <f>AD20+U20</f>
        <v>3</v>
      </c>
    </row>
    <row r="21" spans="1:40" s="13" customFormat="1" ht="20.25" customHeight="1" thickBot="1">
      <c r="A21" s="52" t="s">
        <v>48</v>
      </c>
      <c r="B21" s="53" t="s">
        <v>60</v>
      </c>
      <c r="C21" s="54"/>
      <c r="D21" s="55">
        <f>D22+D23</f>
        <v>114</v>
      </c>
      <c r="E21" s="55">
        <f aca="true" t="shared" si="1" ref="E21:AN21">E22+E23</f>
        <v>14</v>
      </c>
      <c r="F21" s="55">
        <f t="shared" si="1"/>
        <v>8</v>
      </c>
      <c r="G21" s="56">
        <f t="shared" si="1"/>
        <v>0</v>
      </c>
      <c r="H21" s="66">
        <f t="shared" si="1"/>
        <v>2</v>
      </c>
      <c r="I21" s="66">
        <f t="shared" si="1"/>
        <v>4</v>
      </c>
      <c r="J21" s="55">
        <f t="shared" si="1"/>
        <v>0</v>
      </c>
      <c r="K21" s="55">
        <f t="shared" si="1"/>
        <v>0</v>
      </c>
      <c r="L21" s="56">
        <f t="shared" si="1"/>
        <v>0</v>
      </c>
      <c r="M21" s="56">
        <f t="shared" si="1"/>
        <v>0</v>
      </c>
      <c r="N21" s="56">
        <f t="shared" si="1"/>
        <v>0</v>
      </c>
      <c r="O21" s="56">
        <f t="shared" si="1"/>
        <v>0</v>
      </c>
      <c r="P21" s="56">
        <f t="shared" si="1"/>
        <v>0</v>
      </c>
      <c r="Q21" s="56">
        <f t="shared" si="1"/>
        <v>0</v>
      </c>
      <c r="R21" s="56">
        <f t="shared" si="1"/>
        <v>0</v>
      </c>
      <c r="S21" s="56">
        <f t="shared" si="1"/>
        <v>0</v>
      </c>
      <c r="T21" s="66">
        <f t="shared" si="1"/>
        <v>8</v>
      </c>
      <c r="U21" s="56">
        <f t="shared" si="1"/>
        <v>0</v>
      </c>
      <c r="V21" s="66">
        <f t="shared" si="1"/>
        <v>4</v>
      </c>
      <c r="W21" s="56">
        <f t="shared" si="1"/>
        <v>0</v>
      </c>
      <c r="X21" s="56">
        <f t="shared" si="1"/>
        <v>0</v>
      </c>
      <c r="Y21" s="66">
        <f t="shared" si="1"/>
        <v>4</v>
      </c>
      <c r="Z21" s="55"/>
      <c r="AA21" s="55"/>
      <c r="AB21" s="55">
        <f t="shared" si="1"/>
        <v>114</v>
      </c>
      <c r="AC21" s="55">
        <f t="shared" si="1"/>
        <v>6</v>
      </c>
      <c r="AD21" s="55">
        <f t="shared" si="1"/>
        <v>3</v>
      </c>
      <c r="AE21" s="160">
        <f t="shared" si="1"/>
        <v>4</v>
      </c>
      <c r="AF21" s="161"/>
      <c r="AG21" s="126">
        <f t="shared" si="1"/>
        <v>0</v>
      </c>
      <c r="AH21" s="56">
        <f t="shared" si="1"/>
        <v>0</v>
      </c>
      <c r="AI21" s="56">
        <f t="shared" si="1"/>
        <v>0</v>
      </c>
      <c r="AJ21" s="66">
        <f t="shared" si="1"/>
        <v>2</v>
      </c>
      <c r="AK21" s="56">
        <f t="shared" si="1"/>
        <v>0</v>
      </c>
      <c r="AL21" s="55"/>
      <c r="AM21" s="55"/>
      <c r="AN21" s="66">
        <f t="shared" si="1"/>
        <v>3</v>
      </c>
    </row>
    <row r="22" spans="1:40" s="13" customFormat="1" ht="20.25" customHeight="1" thickBot="1">
      <c r="A22" s="57" t="s">
        <v>91</v>
      </c>
      <c r="B22" s="58" t="s">
        <v>92</v>
      </c>
      <c r="C22" s="67" t="s">
        <v>58</v>
      </c>
      <c r="D22" s="65">
        <f>S22++AB22</f>
        <v>104</v>
      </c>
      <c r="E22" s="62">
        <f>F22+G22+H22+I22</f>
        <v>12</v>
      </c>
      <c r="F22" s="62">
        <f>M22+V22+AE22</f>
        <v>6</v>
      </c>
      <c r="G22" s="63">
        <f>P22+W22+AG22</f>
        <v>0</v>
      </c>
      <c r="H22" s="62">
        <f>Q22+X22+AJ22</f>
        <v>2</v>
      </c>
      <c r="I22" s="62">
        <f>R22+Y22+AK22</f>
        <v>4</v>
      </c>
      <c r="J22" s="61"/>
      <c r="K22" s="61"/>
      <c r="L22" s="61"/>
      <c r="M22" s="71"/>
      <c r="N22" s="71"/>
      <c r="O22" s="71"/>
      <c r="P22" s="71"/>
      <c r="Q22" s="71"/>
      <c r="R22" s="71"/>
      <c r="S22" s="60"/>
      <c r="T22" s="65">
        <f>V22+W22+X22+Y22</f>
        <v>8</v>
      </c>
      <c r="U22" s="60"/>
      <c r="V22" s="60">
        <v>4</v>
      </c>
      <c r="W22" s="60"/>
      <c r="X22" s="60"/>
      <c r="Y22" s="60">
        <v>4</v>
      </c>
      <c r="Z22" s="60"/>
      <c r="AA22" s="60"/>
      <c r="AB22" s="60">
        <v>104</v>
      </c>
      <c r="AC22" s="65">
        <f>AE22+AG22+AJ22+AK22</f>
        <v>4</v>
      </c>
      <c r="AD22" s="60">
        <v>3</v>
      </c>
      <c r="AE22" s="184">
        <v>2</v>
      </c>
      <c r="AF22" s="222"/>
      <c r="AG22" s="82"/>
      <c r="AH22" s="71"/>
      <c r="AI22" s="71"/>
      <c r="AJ22" s="71">
        <v>2</v>
      </c>
      <c r="AK22" s="71"/>
      <c r="AL22" s="60" t="s">
        <v>50</v>
      </c>
      <c r="AM22" s="73"/>
      <c r="AN22" s="71">
        <f>AD22</f>
        <v>3</v>
      </c>
    </row>
    <row r="23" spans="1:40" s="13" customFormat="1" ht="24" customHeight="1" thickBot="1">
      <c r="A23" s="57" t="s">
        <v>111</v>
      </c>
      <c r="B23" s="58" t="s">
        <v>93</v>
      </c>
      <c r="C23" s="67" t="s">
        <v>58</v>
      </c>
      <c r="D23" s="65">
        <f>S23++AB23</f>
        <v>10</v>
      </c>
      <c r="E23" s="62">
        <f>L23+T23+AC23</f>
        <v>2</v>
      </c>
      <c r="F23" s="62">
        <f>M23+V23+AE23</f>
        <v>2</v>
      </c>
      <c r="G23" s="63">
        <f>P23+W23+AG23</f>
        <v>0</v>
      </c>
      <c r="H23" s="63">
        <f>Q23+X23+AJ23</f>
        <v>0</v>
      </c>
      <c r="I23" s="63">
        <f>R23+Y23+AK23</f>
        <v>0</v>
      </c>
      <c r="J23" s="61"/>
      <c r="K23" s="61"/>
      <c r="L23" s="61"/>
      <c r="M23" s="71"/>
      <c r="N23" s="71"/>
      <c r="O23" s="71"/>
      <c r="P23" s="71"/>
      <c r="Q23" s="71"/>
      <c r="R23" s="71"/>
      <c r="S23" s="60"/>
      <c r="T23" s="65"/>
      <c r="U23" s="60"/>
      <c r="V23" s="60"/>
      <c r="W23" s="60"/>
      <c r="X23" s="60"/>
      <c r="Y23" s="60"/>
      <c r="Z23" s="60"/>
      <c r="AA23" s="60"/>
      <c r="AB23" s="60">
        <v>10</v>
      </c>
      <c r="AC23" s="65">
        <f>AE23+AG23+AJ23+AK23</f>
        <v>2</v>
      </c>
      <c r="AD23" s="60"/>
      <c r="AE23" s="184">
        <v>2</v>
      </c>
      <c r="AF23" s="222"/>
      <c r="AG23" s="82"/>
      <c r="AH23" s="71"/>
      <c r="AI23" s="71"/>
      <c r="AJ23" s="71"/>
      <c r="AK23" s="71"/>
      <c r="AL23" s="60"/>
      <c r="AM23" s="73"/>
      <c r="AN23" s="71"/>
    </row>
    <row r="24" spans="1:40" s="13" customFormat="1" ht="24" customHeight="1" thickBot="1">
      <c r="A24" s="52" t="s">
        <v>51</v>
      </c>
      <c r="B24" s="53" t="s">
        <v>86</v>
      </c>
      <c r="C24" s="54"/>
      <c r="D24" s="55">
        <f aca="true" t="shared" si="2" ref="D24:Z24">D26+D27+D28+D25</f>
        <v>458</v>
      </c>
      <c r="E24" s="55">
        <f t="shared" si="2"/>
        <v>58</v>
      </c>
      <c r="F24" s="55">
        <f t="shared" si="2"/>
        <v>8</v>
      </c>
      <c r="G24" s="56">
        <f t="shared" si="2"/>
        <v>0</v>
      </c>
      <c r="H24" s="55">
        <f t="shared" si="2"/>
        <v>38</v>
      </c>
      <c r="I24" s="55">
        <f t="shared" si="2"/>
        <v>12</v>
      </c>
      <c r="J24" s="55">
        <f t="shared" si="2"/>
        <v>0</v>
      </c>
      <c r="K24" s="55">
        <f t="shared" si="2"/>
        <v>0</v>
      </c>
      <c r="L24" s="56">
        <f t="shared" si="2"/>
        <v>0</v>
      </c>
      <c r="M24" s="56">
        <f t="shared" si="2"/>
        <v>0</v>
      </c>
      <c r="N24" s="56">
        <f t="shared" si="2"/>
        <v>0</v>
      </c>
      <c r="O24" s="56">
        <f t="shared" si="2"/>
        <v>0</v>
      </c>
      <c r="P24" s="56">
        <f t="shared" si="2"/>
        <v>0</v>
      </c>
      <c r="Q24" s="56">
        <f t="shared" si="2"/>
        <v>0</v>
      </c>
      <c r="R24" s="56">
        <f t="shared" si="2"/>
        <v>0</v>
      </c>
      <c r="S24" s="56">
        <f t="shared" si="2"/>
        <v>0</v>
      </c>
      <c r="T24" s="55">
        <f t="shared" si="2"/>
        <v>16</v>
      </c>
      <c r="U24" s="56">
        <f t="shared" si="2"/>
        <v>0</v>
      </c>
      <c r="V24" s="55">
        <f t="shared" si="2"/>
        <v>8</v>
      </c>
      <c r="W24" s="56">
        <f t="shared" si="2"/>
        <v>0</v>
      </c>
      <c r="X24" s="55">
        <f t="shared" si="2"/>
        <v>2</v>
      </c>
      <c r="Y24" s="55">
        <f t="shared" si="2"/>
        <v>6</v>
      </c>
      <c r="Z24" s="56">
        <f t="shared" si="2"/>
        <v>0</v>
      </c>
      <c r="AA24" s="55"/>
      <c r="AB24" s="55">
        <f>AB26+AB27+AB28+AB25</f>
        <v>458</v>
      </c>
      <c r="AC24" s="55">
        <f>AC26+AC27+AC28+AC25</f>
        <v>42</v>
      </c>
      <c r="AD24" s="55">
        <f aca="true" t="shared" si="3" ref="AD24:AN24">AD26+AD27+AD28+AD25</f>
        <v>12</v>
      </c>
      <c r="AE24" s="166">
        <f t="shared" si="3"/>
        <v>0</v>
      </c>
      <c r="AF24" s="167"/>
      <c r="AG24" s="126">
        <f t="shared" si="3"/>
        <v>0</v>
      </c>
      <c r="AH24" s="55">
        <f t="shared" si="3"/>
        <v>0</v>
      </c>
      <c r="AI24" s="55">
        <f t="shared" si="3"/>
        <v>0</v>
      </c>
      <c r="AJ24" s="55">
        <f t="shared" si="3"/>
        <v>36</v>
      </c>
      <c r="AK24" s="55">
        <f t="shared" si="3"/>
        <v>6</v>
      </c>
      <c r="AL24" s="56" t="e">
        <f t="shared" si="3"/>
        <v>#VALUE!</v>
      </c>
      <c r="AM24" s="55"/>
      <c r="AN24" s="55">
        <f t="shared" si="3"/>
        <v>12</v>
      </c>
    </row>
    <row r="25" spans="1:40" s="13" customFormat="1" ht="21.75" customHeight="1" thickBot="1">
      <c r="A25" s="57" t="s">
        <v>95</v>
      </c>
      <c r="B25" s="128" t="s">
        <v>96</v>
      </c>
      <c r="C25" s="127" t="s">
        <v>64</v>
      </c>
      <c r="D25" s="65">
        <f>S25++AB25</f>
        <v>114</v>
      </c>
      <c r="E25" s="62">
        <f>L25+T25+AC25</f>
        <v>18</v>
      </c>
      <c r="F25" s="62">
        <f>M25+V25+AE25</f>
        <v>2</v>
      </c>
      <c r="G25" s="63">
        <f>P25+W25+AG25</f>
        <v>0</v>
      </c>
      <c r="H25" s="62">
        <f>Q25+X25+AJ25</f>
        <v>14</v>
      </c>
      <c r="I25" s="62">
        <f>R25+Y25+AK25</f>
        <v>2</v>
      </c>
      <c r="J25" s="62"/>
      <c r="K25" s="62"/>
      <c r="L25" s="62"/>
      <c r="M25" s="70"/>
      <c r="N25" s="70"/>
      <c r="O25" s="70"/>
      <c r="P25" s="70"/>
      <c r="Q25" s="70"/>
      <c r="R25" s="70"/>
      <c r="S25" s="65"/>
      <c r="T25" s="65">
        <f>V25+W25+X25+Y25</f>
        <v>2</v>
      </c>
      <c r="U25" s="65"/>
      <c r="V25" s="65">
        <v>2</v>
      </c>
      <c r="W25" s="65"/>
      <c r="X25" s="65"/>
      <c r="Y25" s="65"/>
      <c r="Z25" s="65"/>
      <c r="AA25" s="65"/>
      <c r="AB25" s="65">
        <v>114</v>
      </c>
      <c r="AC25" s="65">
        <f>AE25+AG25+AJ25+AK25</f>
        <v>16</v>
      </c>
      <c r="AD25" s="65">
        <v>3</v>
      </c>
      <c r="AE25" s="156"/>
      <c r="AF25" s="157"/>
      <c r="AG25" s="91"/>
      <c r="AH25" s="70"/>
      <c r="AI25" s="70"/>
      <c r="AJ25" s="70">
        <v>14</v>
      </c>
      <c r="AK25" s="70">
        <v>2</v>
      </c>
      <c r="AL25" s="65"/>
      <c r="AM25" s="70" t="s">
        <v>49</v>
      </c>
      <c r="AN25" s="71">
        <f>AD25+U25</f>
        <v>3</v>
      </c>
    </row>
    <row r="26" spans="1:40" s="13" customFormat="1" ht="22.5" customHeight="1" thickBot="1">
      <c r="A26" s="57" t="s">
        <v>53</v>
      </c>
      <c r="B26" s="58" t="s">
        <v>52</v>
      </c>
      <c r="C26" s="67" t="s">
        <v>59</v>
      </c>
      <c r="D26" s="65">
        <f>S26++AB26</f>
        <v>112</v>
      </c>
      <c r="E26" s="62">
        <f>L26+T26+AC26</f>
        <v>14</v>
      </c>
      <c r="F26" s="62">
        <f>M26+V26+AE26</f>
        <v>2</v>
      </c>
      <c r="G26" s="63">
        <f>P26+W26+AG26</f>
        <v>0</v>
      </c>
      <c r="H26" s="62">
        <f aca="true" t="shared" si="4" ref="H26:I28">Q26+X26+AJ26</f>
        <v>10</v>
      </c>
      <c r="I26" s="62">
        <f t="shared" si="4"/>
        <v>2</v>
      </c>
      <c r="J26" s="62"/>
      <c r="K26" s="62"/>
      <c r="L26" s="62"/>
      <c r="M26" s="70"/>
      <c r="N26" s="70"/>
      <c r="O26" s="70"/>
      <c r="P26" s="70"/>
      <c r="Q26" s="70"/>
      <c r="R26" s="70"/>
      <c r="S26" s="65"/>
      <c r="T26" s="65">
        <f>V26+W26+X26+Y26</f>
        <v>2</v>
      </c>
      <c r="U26" s="65"/>
      <c r="V26" s="65">
        <v>2</v>
      </c>
      <c r="W26" s="65"/>
      <c r="X26" s="65"/>
      <c r="Y26" s="65"/>
      <c r="Z26" s="65"/>
      <c r="AA26" s="65"/>
      <c r="AB26" s="65">
        <v>112</v>
      </c>
      <c r="AC26" s="65">
        <f>AE26+AG26+AJ26+AK26</f>
        <v>12</v>
      </c>
      <c r="AD26" s="65">
        <v>3</v>
      </c>
      <c r="AE26" s="156"/>
      <c r="AF26" s="157"/>
      <c r="AG26" s="91"/>
      <c r="AH26" s="70"/>
      <c r="AI26" s="70"/>
      <c r="AJ26" s="70">
        <v>10</v>
      </c>
      <c r="AK26" s="70">
        <v>2</v>
      </c>
      <c r="AL26" s="65"/>
      <c r="AM26" s="70" t="s">
        <v>49</v>
      </c>
      <c r="AN26" s="71">
        <f>AD26+U26</f>
        <v>3</v>
      </c>
    </row>
    <row r="27" spans="1:40" s="13" customFormat="1" ht="39.75" thickBot="1">
      <c r="A27" s="57" t="s">
        <v>66</v>
      </c>
      <c r="B27" s="58" t="s">
        <v>94</v>
      </c>
      <c r="C27" s="67" t="s">
        <v>59</v>
      </c>
      <c r="D27" s="65">
        <f>S27++AB27</f>
        <v>132</v>
      </c>
      <c r="E27" s="62">
        <f>L27+T27+AC27</f>
        <v>16</v>
      </c>
      <c r="F27" s="62">
        <f>M27+V27+AE27</f>
        <v>2</v>
      </c>
      <c r="G27" s="63">
        <f>P27+W27+AG27</f>
        <v>0</v>
      </c>
      <c r="H27" s="62">
        <f t="shared" si="4"/>
        <v>12</v>
      </c>
      <c r="I27" s="62">
        <f t="shared" si="4"/>
        <v>2</v>
      </c>
      <c r="J27" s="62"/>
      <c r="K27" s="62"/>
      <c r="L27" s="62"/>
      <c r="M27" s="70"/>
      <c r="N27" s="70"/>
      <c r="O27" s="70"/>
      <c r="P27" s="70"/>
      <c r="Q27" s="70"/>
      <c r="R27" s="70"/>
      <c r="S27" s="65"/>
      <c r="T27" s="65">
        <f>V27+W27+X27+Y27</f>
        <v>2</v>
      </c>
      <c r="U27" s="65"/>
      <c r="V27" s="65">
        <v>2</v>
      </c>
      <c r="W27" s="65"/>
      <c r="X27" s="65"/>
      <c r="Y27" s="65"/>
      <c r="Z27" s="65"/>
      <c r="AA27" s="65"/>
      <c r="AB27" s="65">
        <v>132</v>
      </c>
      <c r="AC27" s="65">
        <f>AE27+AG27+AJ27+AK27</f>
        <v>14</v>
      </c>
      <c r="AD27" s="65">
        <v>3</v>
      </c>
      <c r="AE27" s="156"/>
      <c r="AF27" s="157"/>
      <c r="AG27" s="91"/>
      <c r="AH27" s="70"/>
      <c r="AI27" s="70"/>
      <c r="AJ27" s="70">
        <v>12</v>
      </c>
      <c r="AK27" s="70">
        <v>2</v>
      </c>
      <c r="AL27" s="65"/>
      <c r="AM27" s="70" t="s">
        <v>49</v>
      </c>
      <c r="AN27" s="71">
        <f>AD27+U27</f>
        <v>3</v>
      </c>
    </row>
    <row r="28" spans="1:40" s="13" customFormat="1" ht="29.25" customHeight="1" thickBot="1">
      <c r="A28" s="57" t="s">
        <v>84</v>
      </c>
      <c r="B28" s="58" t="s">
        <v>67</v>
      </c>
      <c r="C28" s="74" t="s">
        <v>64</v>
      </c>
      <c r="D28" s="65">
        <f>S28++AB28</f>
        <v>100</v>
      </c>
      <c r="E28" s="62">
        <f>L28+T28+AC28</f>
        <v>10</v>
      </c>
      <c r="F28" s="62">
        <f>M28+V28+AE28</f>
        <v>2</v>
      </c>
      <c r="G28" s="63">
        <f>P28+W28+AG28</f>
        <v>0</v>
      </c>
      <c r="H28" s="62">
        <f t="shared" si="4"/>
        <v>2</v>
      </c>
      <c r="I28" s="62">
        <f t="shared" si="4"/>
        <v>6</v>
      </c>
      <c r="J28" s="62"/>
      <c r="K28" s="62"/>
      <c r="L28" s="62"/>
      <c r="M28" s="70"/>
      <c r="N28" s="70"/>
      <c r="O28" s="70"/>
      <c r="P28" s="70"/>
      <c r="Q28" s="70"/>
      <c r="R28" s="70"/>
      <c r="S28" s="65"/>
      <c r="T28" s="65">
        <f>V28+W28+X28+Y28</f>
        <v>10</v>
      </c>
      <c r="U28" s="65"/>
      <c r="V28" s="65">
        <v>2</v>
      </c>
      <c r="W28" s="65"/>
      <c r="X28" s="65">
        <v>2</v>
      </c>
      <c r="Y28" s="65">
        <v>6</v>
      </c>
      <c r="Z28" s="65"/>
      <c r="AA28" s="65"/>
      <c r="AB28" s="65">
        <v>100</v>
      </c>
      <c r="AC28" s="65"/>
      <c r="AD28" s="65">
        <v>3</v>
      </c>
      <c r="AE28" s="156"/>
      <c r="AF28" s="157"/>
      <c r="AG28" s="91"/>
      <c r="AH28" s="70"/>
      <c r="AI28" s="70"/>
      <c r="AJ28" s="70"/>
      <c r="AK28" s="70"/>
      <c r="AL28" s="65" t="s">
        <v>50</v>
      </c>
      <c r="AM28" s="70"/>
      <c r="AN28" s="71">
        <f>AD28+U28</f>
        <v>3</v>
      </c>
    </row>
    <row r="29" spans="1:40" s="13" customFormat="1" ht="39.75" thickBot="1">
      <c r="A29" s="48">
        <v>2</v>
      </c>
      <c r="B29" s="49" t="s">
        <v>29</v>
      </c>
      <c r="C29" s="50"/>
      <c r="D29" s="48">
        <f>D30+D32+D35+D37+D39+D47</f>
        <v>686</v>
      </c>
      <c r="E29" s="94">
        <f>E30+E32+E35+E37+E39+E47</f>
        <v>110</v>
      </c>
      <c r="F29" s="48">
        <f>F30+F32+F35+F37+F39+F47</f>
        <v>48</v>
      </c>
      <c r="G29" s="48">
        <f>G39+G47</f>
        <v>16</v>
      </c>
      <c r="H29" s="48">
        <f>H30+H32+H35+H37+H39+H47</f>
        <v>22</v>
      </c>
      <c r="I29" s="48">
        <f>I30+I32+I35+I37+I39+I47</f>
        <v>24</v>
      </c>
      <c r="J29" s="48" t="e">
        <f>J35+J37</f>
        <v>#REF!</v>
      </c>
      <c r="K29" s="48" t="e">
        <f>K35+K37</f>
        <v>#REF!</v>
      </c>
      <c r="L29" s="48"/>
      <c r="M29" s="48"/>
      <c r="N29" s="48"/>
      <c r="O29" s="48"/>
      <c r="P29" s="75"/>
      <c r="Q29" s="75"/>
      <c r="R29" s="48"/>
      <c r="S29" s="94">
        <f>S32+S35+S37+S39+S47</f>
        <v>312</v>
      </c>
      <c r="T29" s="48">
        <f>T32+T35+T37+T39+T47</f>
        <v>74</v>
      </c>
      <c r="U29" s="48">
        <f>U32+U35+U37+U39+U47</f>
        <v>11</v>
      </c>
      <c r="V29" s="48">
        <f>V32+V35+V37+V39+V47</f>
        <v>26</v>
      </c>
      <c r="W29" s="94">
        <f>W30+W32+W35+W37+W39+W47</f>
        <v>12</v>
      </c>
      <c r="X29" s="48">
        <f>X32+X35+X37+X39+X47</f>
        <v>16</v>
      </c>
      <c r="Y29" s="48">
        <f>Y32+Y35+Y37+Y39+Y47</f>
        <v>20</v>
      </c>
      <c r="Z29" s="51" t="e">
        <f>Z35+Z37</f>
        <v>#REF!</v>
      </c>
      <c r="AA29" s="51">
        <f>AA35+AA37</f>
        <v>0</v>
      </c>
      <c r="AB29" s="48">
        <f>AB30+AB32+AB35+AB37+AB39+AB47</f>
        <v>374</v>
      </c>
      <c r="AC29" s="48">
        <f aca="true" t="shared" si="5" ref="AC29:AK29">AC30+AC32+AC35+AC37+AC39+AC47</f>
        <v>36</v>
      </c>
      <c r="AD29" s="48">
        <f t="shared" si="5"/>
        <v>9</v>
      </c>
      <c r="AE29" s="154">
        <f t="shared" si="5"/>
        <v>22</v>
      </c>
      <c r="AF29" s="155"/>
      <c r="AG29" s="48">
        <f>AG47</f>
        <v>4</v>
      </c>
      <c r="AH29" s="48" t="e">
        <f t="shared" si="5"/>
        <v>#REF!</v>
      </c>
      <c r="AI29" s="48" t="e">
        <f t="shared" si="5"/>
        <v>#REF!</v>
      </c>
      <c r="AJ29" s="48">
        <f>AJ47</f>
        <v>6</v>
      </c>
      <c r="AK29" s="48">
        <f t="shared" si="5"/>
        <v>4</v>
      </c>
      <c r="AL29" s="51">
        <f>AL35+AL37</f>
        <v>0</v>
      </c>
      <c r="AM29" s="51">
        <f>AM35+AM37</f>
        <v>0</v>
      </c>
      <c r="AN29" s="48">
        <f>AN32+AN35+AN37+AN39+AN47</f>
        <v>20</v>
      </c>
    </row>
    <row r="30" spans="1:40" s="13" customFormat="1" ht="20.25" thickBot="1">
      <c r="A30" s="52" t="s">
        <v>117</v>
      </c>
      <c r="B30" s="53" t="s">
        <v>116</v>
      </c>
      <c r="C30" s="54"/>
      <c r="D30" s="55">
        <f>D31</f>
        <v>20</v>
      </c>
      <c r="E30" s="55">
        <f>E31</f>
        <v>4</v>
      </c>
      <c r="F30" s="55">
        <f>F31</f>
        <v>4</v>
      </c>
      <c r="G30" s="56">
        <f>G32+G31</f>
        <v>0</v>
      </c>
      <c r="H30" s="56">
        <f>H32+H31</f>
        <v>0</v>
      </c>
      <c r="I30" s="55"/>
      <c r="J30" s="55"/>
      <c r="K30" s="55"/>
      <c r="L30" s="55"/>
      <c r="M30" s="55"/>
      <c r="N30" s="55"/>
      <c r="O30" s="55"/>
      <c r="P30" s="72"/>
      <c r="Q30" s="72"/>
      <c r="R30" s="55"/>
      <c r="S30" s="55"/>
      <c r="T30" s="55"/>
      <c r="U30" s="66"/>
      <c r="V30" s="55"/>
      <c r="W30" s="56">
        <f>W32+W31</f>
        <v>0</v>
      </c>
      <c r="X30" s="56">
        <f>X32+X31</f>
        <v>0</v>
      </c>
      <c r="Y30" s="55"/>
      <c r="Z30" s="72"/>
      <c r="AA30" s="72"/>
      <c r="AB30" s="55">
        <f>AB31</f>
        <v>20</v>
      </c>
      <c r="AC30" s="55">
        <f>AC31</f>
        <v>4</v>
      </c>
      <c r="AD30" s="56">
        <f>AD32+AD31</f>
        <v>0</v>
      </c>
      <c r="AE30" s="160">
        <f>AE31</f>
        <v>4</v>
      </c>
      <c r="AF30" s="161"/>
      <c r="AG30" s="147">
        <f>AG32+AG31</f>
        <v>0</v>
      </c>
      <c r="AH30" s="56"/>
      <c r="AI30" s="56"/>
      <c r="AJ30" s="56">
        <f>AJ32+AJ31</f>
        <v>0</v>
      </c>
      <c r="AK30" s="55"/>
      <c r="AL30" s="72"/>
      <c r="AM30" s="72"/>
      <c r="AN30" s="66"/>
    </row>
    <row r="31" spans="1:40" s="13" customFormat="1" ht="20.25" thickBot="1">
      <c r="A31" s="57" t="s">
        <v>118</v>
      </c>
      <c r="B31" s="58" t="s">
        <v>119</v>
      </c>
      <c r="C31" s="67" t="s">
        <v>58</v>
      </c>
      <c r="D31" s="65">
        <f>S31++AB31</f>
        <v>20</v>
      </c>
      <c r="E31" s="62">
        <f>L31+T31+AC31</f>
        <v>4</v>
      </c>
      <c r="F31" s="62">
        <f>M31+V31+AE31</f>
        <v>4</v>
      </c>
      <c r="G31" s="63">
        <f>P31+W31+AG31</f>
        <v>0</v>
      </c>
      <c r="H31" s="63">
        <f>Q31+X31+AJ31</f>
        <v>0</v>
      </c>
      <c r="I31" s="62"/>
      <c r="J31" s="62"/>
      <c r="K31" s="62"/>
      <c r="L31" s="62"/>
      <c r="M31" s="59"/>
      <c r="N31" s="59"/>
      <c r="O31" s="59"/>
      <c r="P31" s="64"/>
      <c r="Q31" s="64"/>
      <c r="R31" s="59"/>
      <c r="S31" s="60"/>
      <c r="T31" s="65"/>
      <c r="U31" s="60"/>
      <c r="V31" s="60"/>
      <c r="W31" s="64"/>
      <c r="X31" s="59"/>
      <c r="Y31" s="65"/>
      <c r="Z31" s="65"/>
      <c r="AA31" s="64"/>
      <c r="AB31" s="60">
        <v>20</v>
      </c>
      <c r="AC31" s="60">
        <f>AE31</f>
        <v>4</v>
      </c>
      <c r="AD31" s="60"/>
      <c r="AE31" s="162">
        <v>4</v>
      </c>
      <c r="AF31" s="163"/>
      <c r="AG31" s="149"/>
      <c r="AH31" s="65"/>
      <c r="AI31" s="65"/>
      <c r="AJ31" s="65"/>
      <c r="AK31" s="65"/>
      <c r="AL31" s="65"/>
      <c r="AM31" s="64"/>
      <c r="AN31" s="71"/>
    </row>
    <row r="32" spans="1:40" s="13" customFormat="1" ht="20.25" thickBot="1">
      <c r="A32" s="52" t="s">
        <v>68</v>
      </c>
      <c r="B32" s="53" t="s">
        <v>69</v>
      </c>
      <c r="C32" s="54"/>
      <c r="D32" s="55">
        <f aca="true" t="shared" si="6" ref="D32:I32">D34+D33</f>
        <v>114</v>
      </c>
      <c r="E32" s="55">
        <f t="shared" si="6"/>
        <v>22</v>
      </c>
      <c r="F32" s="55">
        <f t="shared" si="6"/>
        <v>8</v>
      </c>
      <c r="G32" s="56">
        <f t="shared" si="6"/>
        <v>0</v>
      </c>
      <c r="H32" s="56">
        <f t="shared" si="6"/>
        <v>0</v>
      </c>
      <c r="I32" s="55">
        <f t="shared" si="6"/>
        <v>14</v>
      </c>
      <c r="J32" s="55"/>
      <c r="K32" s="55"/>
      <c r="L32" s="55"/>
      <c r="M32" s="55"/>
      <c r="N32" s="55"/>
      <c r="O32" s="55"/>
      <c r="P32" s="72"/>
      <c r="Q32" s="72"/>
      <c r="R32" s="55"/>
      <c r="S32" s="55">
        <f aca="true" t="shared" si="7" ref="S32:Y32">S34+S33</f>
        <v>80</v>
      </c>
      <c r="T32" s="55">
        <f t="shared" si="7"/>
        <v>14</v>
      </c>
      <c r="U32" s="66">
        <f t="shared" si="7"/>
        <v>3</v>
      </c>
      <c r="V32" s="55">
        <f t="shared" si="7"/>
        <v>4</v>
      </c>
      <c r="W32" s="56">
        <f t="shared" si="7"/>
        <v>0</v>
      </c>
      <c r="X32" s="56">
        <f t="shared" si="7"/>
        <v>0</v>
      </c>
      <c r="Y32" s="55">
        <f t="shared" si="7"/>
        <v>10</v>
      </c>
      <c r="Z32" s="72"/>
      <c r="AA32" s="72"/>
      <c r="AB32" s="55">
        <f>AB34+AB33</f>
        <v>34</v>
      </c>
      <c r="AC32" s="55">
        <f>AC34+AC33</f>
        <v>8</v>
      </c>
      <c r="AD32" s="56">
        <f>AD34+AD33</f>
        <v>0</v>
      </c>
      <c r="AE32" s="160">
        <f>AE34+AE33</f>
        <v>4</v>
      </c>
      <c r="AF32" s="161"/>
      <c r="AG32" s="126">
        <f>AG34+AG33</f>
        <v>0</v>
      </c>
      <c r="AH32" s="56"/>
      <c r="AI32" s="56"/>
      <c r="AJ32" s="56">
        <f>AJ34+AJ33</f>
        <v>0</v>
      </c>
      <c r="AK32" s="55">
        <f>AK34+AK33</f>
        <v>4</v>
      </c>
      <c r="AL32" s="72"/>
      <c r="AM32" s="72"/>
      <c r="AN32" s="66">
        <f>U32+AD32</f>
        <v>3</v>
      </c>
    </row>
    <row r="33" spans="1:40" s="13" customFormat="1" ht="20.25" thickBot="1">
      <c r="A33" s="57" t="s">
        <v>70</v>
      </c>
      <c r="B33" s="58" t="s">
        <v>71</v>
      </c>
      <c r="C33" s="59" t="s">
        <v>72</v>
      </c>
      <c r="D33" s="65">
        <f>S33++AB33</f>
        <v>80</v>
      </c>
      <c r="E33" s="62">
        <f>L33+T33+AC33</f>
        <v>14</v>
      </c>
      <c r="F33" s="62">
        <f>M33+V33+AE33</f>
        <v>4</v>
      </c>
      <c r="G33" s="63">
        <f>P33+W33+AG33</f>
        <v>0</v>
      </c>
      <c r="H33" s="63">
        <f>Q33+X33+AJ33</f>
        <v>0</v>
      </c>
      <c r="I33" s="62">
        <f>R33+Y33+AK33</f>
        <v>10</v>
      </c>
      <c r="J33" s="62"/>
      <c r="K33" s="62"/>
      <c r="L33" s="62"/>
      <c r="M33" s="59"/>
      <c r="N33" s="59"/>
      <c r="O33" s="59"/>
      <c r="P33" s="64"/>
      <c r="Q33" s="64"/>
      <c r="R33" s="59"/>
      <c r="S33" s="60">
        <v>80</v>
      </c>
      <c r="T33" s="65">
        <f>V33+W33+X33+Y33</f>
        <v>14</v>
      </c>
      <c r="U33" s="60">
        <v>3</v>
      </c>
      <c r="V33" s="60">
        <v>4</v>
      </c>
      <c r="W33" s="64"/>
      <c r="X33" s="59"/>
      <c r="Y33" s="65">
        <v>10</v>
      </c>
      <c r="Z33" s="65" t="s">
        <v>50</v>
      </c>
      <c r="AA33" s="64"/>
      <c r="AB33" s="60"/>
      <c r="AC33" s="60"/>
      <c r="AD33" s="60"/>
      <c r="AE33" s="162"/>
      <c r="AF33" s="163"/>
      <c r="AG33" s="142"/>
      <c r="AH33" s="65"/>
      <c r="AI33" s="65"/>
      <c r="AJ33" s="65"/>
      <c r="AK33" s="65"/>
      <c r="AL33" s="65"/>
      <c r="AM33" s="64"/>
      <c r="AN33" s="71">
        <f>AD33+U33</f>
        <v>3</v>
      </c>
    </row>
    <row r="34" spans="1:40" s="13" customFormat="1" ht="40.5" customHeight="1" thickBot="1">
      <c r="A34" s="57" t="s">
        <v>97</v>
      </c>
      <c r="B34" s="58" t="s">
        <v>98</v>
      </c>
      <c r="C34" s="59" t="s">
        <v>72</v>
      </c>
      <c r="D34" s="65">
        <f>S34++AB34</f>
        <v>34</v>
      </c>
      <c r="E34" s="62">
        <f>L34+T34+AC34</f>
        <v>8</v>
      </c>
      <c r="F34" s="62">
        <f>M34+V34+AE34</f>
        <v>4</v>
      </c>
      <c r="G34" s="62"/>
      <c r="H34" s="63">
        <f>O34+W34+AF34</f>
        <v>0</v>
      </c>
      <c r="I34" s="62">
        <f>R34+Y34+AK34</f>
        <v>4</v>
      </c>
      <c r="J34" s="62"/>
      <c r="K34" s="62"/>
      <c r="L34" s="62"/>
      <c r="M34" s="59"/>
      <c r="N34" s="59"/>
      <c r="O34" s="59"/>
      <c r="P34" s="64"/>
      <c r="Q34" s="64"/>
      <c r="R34" s="59"/>
      <c r="S34" s="60"/>
      <c r="T34" s="65"/>
      <c r="U34" s="60"/>
      <c r="V34" s="60"/>
      <c r="W34" s="64"/>
      <c r="X34" s="59"/>
      <c r="Y34" s="65"/>
      <c r="Z34" s="65"/>
      <c r="AA34" s="64"/>
      <c r="AB34" s="60">
        <v>34</v>
      </c>
      <c r="AC34" s="65">
        <f>AE34+AG34+AJ34+AK34</f>
        <v>8</v>
      </c>
      <c r="AD34" s="60"/>
      <c r="AE34" s="162">
        <v>4</v>
      </c>
      <c r="AF34" s="163"/>
      <c r="AG34" s="142"/>
      <c r="AH34" s="65"/>
      <c r="AI34" s="65"/>
      <c r="AJ34" s="65"/>
      <c r="AK34" s="65">
        <v>4</v>
      </c>
      <c r="AL34" s="65"/>
      <c r="AM34" s="64"/>
      <c r="AN34" s="68">
        <f>AD34+U34</f>
        <v>0</v>
      </c>
    </row>
    <row r="35" spans="1:40" s="13" customFormat="1" ht="20.25" thickBot="1">
      <c r="A35" s="52" t="s">
        <v>61</v>
      </c>
      <c r="B35" s="53" t="s">
        <v>62</v>
      </c>
      <c r="C35" s="54"/>
      <c r="D35" s="66">
        <f aca="true" t="shared" si="8" ref="D35:I35">D36</f>
        <v>20</v>
      </c>
      <c r="E35" s="55">
        <f t="shared" si="8"/>
        <v>6</v>
      </c>
      <c r="F35" s="55">
        <f t="shared" si="8"/>
        <v>6</v>
      </c>
      <c r="G35" s="56">
        <f t="shared" si="8"/>
        <v>0</v>
      </c>
      <c r="H35" s="56">
        <f t="shared" si="8"/>
        <v>0</v>
      </c>
      <c r="I35" s="56">
        <f t="shared" si="8"/>
        <v>0</v>
      </c>
      <c r="J35" s="77" t="e">
        <f>J36+#REF!</f>
        <v>#REF!</v>
      </c>
      <c r="K35" s="77" t="e">
        <f>K36+#REF!</f>
        <v>#REF!</v>
      </c>
      <c r="L35" s="77"/>
      <c r="M35" s="77"/>
      <c r="N35" s="77"/>
      <c r="O35" s="77"/>
      <c r="P35" s="78"/>
      <c r="Q35" s="78"/>
      <c r="R35" s="77"/>
      <c r="S35" s="78"/>
      <c r="T35" s="56">
        <f>T36</f>
        <v>0</v>
      </c>
      <c r="U35" s="78"/>
      <c r="V35" s="56">
        <f>V36</f>
        <v>0</v>
      </c>
      <c r="W35" s="78"/>
      <c r="X35" s="78"/>
      <c r="Y35" s="78"/>
      <c r="Z35" s="77"/>
      <c r="AA35" s="77"/>
      <c r="AB35" s="66">
        <v>20</v>
      </c>
      <c r="AC35" s="55">
        <f>AC36</f>
        <v>6</v>
      </c>
      <c r="AD35" s="56">
        <f>AD36</f>
        <v>0</v>
      </c>
      <c r="AE35" s="160">
        <f>AE36</f>
        <v>6</v>
      </c>
      <c r="AF35" s="161"/>
      <c r="AG35" s="126">
        <f>AG36</f>
        <v>0</v>
      </c>
      <c r="AH35" s="78" t="e">
        <f>AH36+#REF!</f>
        <v>#REF!</v>
      </c>
      <c r="AI35" s="78" t="e">
        <f>AI36+#REF!</f>
        <v>#REF!</v>
      </c>
      <c r="AJ35" s="78"/>
      <c r="AK35" s="78"/>
      <c r="AL35" s="77"/>
      <c r="AM35" s="77"/>
      <c r="AN35" s="56">
        <f>AN36</f>
        <v>0</v>
      </c>
    </row>
    <row r="36" spans="1:40" s="13" customFormat="1" ht="39.75" thickBot="1">
      <c r="A36" s="57" t="s">
        <v>99</v>
      </c>
      <c r="B36" s="58" t="s">
        <v>145</v>
      </c>
      <c r="C36" s="67" t="s">
        <v>65</v>
      </c>
      <c r="D36" s="65">
        <f>S36++AB36</f>
        <v>20</v>
      </c>
      <c r="E36" s="62">
        <f>F36+G36+H36+I36</f>
        <v>6</v>
      </c>
      <c r="F36" s="62">
        <f>M36+V36+AE36</f>
        <v>6</v>
      </c>
      <c r="G36" s="63">
        <f>P36+W36+AG36</f>
        <v>0</v>
      </c>
      <c r="H36" s="63">
        <f>Q36+X36+AJ36</f>
        <v>0</v>
      </c>
      <c r="I36" s="63">
        <f>R36+Y36+AK36</f>
        <v>0</v>
      </c>
      <c r="J36" s="62"/>
      <c r="K36" s="62"/>
      <c r="L36" s="62"/>
      <c r="M36" s="70"/>
      <c r="N36" s="70"/>
      <c r="O36" s="70"/>
      <c r="P36" s="70"/>
      <c r="Q36" s="70"/>
      <c r="R36" s="70"/>
      <c r="S36" s="65"/>
      <c r="T36" s="61"/>
      <c r="U36" s="65"/>
      <c r="V36" s="65"/>
      <c r="W36" s="65"/>
      <c r="X36" s="65"/>
      <c r="Y36" s="65"/>
      <c r="Z36" s="65"/>
      <c r="AA36" s="65"/>
      <c r="AB36" s="65">
        <v>20</v>
      </c>
      <c r="AC36" s="65">
        <f>AE36+AG36+AJ36+AK36</f>
        <v>6</v>
      </c>
      <c r="AD36" s="65"/>
      <c r="AE36" s="156">
        <v>6</v>
      </c>
      <c r="AF36" s="157"/>
      <c r="AG36" s="91"/>
      <c r="AH36" s="70"/>
      <c r="AI36" s="70"/>
      <c r="AJ36" s="70"/>
      <c r="AK36" s="70"/>
      <c r="AL36" s="65"/>
      <c r="AM36" s="70"/>
      <c r="AN36" s="71"/>
    </row>
    <row r="37" spans="1:40" s="13" customFormat="1" ht="24.75" customHeight="1" thickBot="1">
      <c r="A37" s="52" t="s">
        <v>54</v>
      </c>
      <c r="B37" s="53" t="s">
        <v>87</v>
      </c>
      <c r="C37" s="54"/>
      <c r="D37" s="66">
        <f>D38</f>
        <v>186</v>
      </c>
      <c r="E37" s="150">
        <f>E38</f>
        <v>16</v>
      </c>
      <c r="F37" s="150">
        <f>F38</f>
        <v>2</v>
      </c>
      <c r="G37" s="56" t="e">
        <f>G38+#REF!</f>
        <v>#REF!</v>
      </c>
      <c r="H37" s="150">
        <f>H38</f>
        <v>10</v>
      </c>
      <c r="I37" s="150">
        <f>I38</f>
        <v>4</v>
      </c>
      <c r="J37" s="56" t="e">
        <f>#REF!</f>
        <v>#REF!</v>
      </c>
      <c r="K37" s="56" t="e">
        <f>#REF!</f>
        <v>#REF!</v>
      </c>
      <c r="L37" s="56"/>
      <c r="M37" s="56"/>
      <c r="N37" s="56" t="e">
        <f>#REF!</f>
        <v>#REF!</v>
      </c>
      <c r="O37" s="56" t="e">
        <f>#REF!</f>
        <v>#REF!</v>
      </c>
      <c r="P37" s="56" t="e">
        <f>#REF!</f>
        <v>#REF!</v>
      </c>
      <c r="Q37" s="56" t="e">
        <f>#REF!</f>
        <v>#REF!</v>
      </c>
      <c r="R37" s="56" t="e">
        <f>#REF!</f>
        <v>#REF!</v>
      </c>
      <c r="S37" s="66">
        <f aca="true" t="shared" si="9" ref="S37:Y37">S38</f>
        <v>90</v>
      </c>
      <c r="T37" s="66">
        <f t="shared" si="9"/>
        <v>16</v>
      </c>
      <c r="U37" s="66">
        <f t="shared" si="9"/>
        <v>3</v>
      </c>
      <c r="V37" s="66">
        <f t="shared" si="9"/>
        <v>2</v>
      </c>
      <c r="W37" s="56">
        <f t="shared" si="9"/>
        <v>0</v>
      </c>
      <c r="X37" s="66">
        <f t="shared" si="9"/>
        <v>10</v>
      </c>
      <c r="Y37" s="66">
        <f t="shared" si="9"/>
        <v>4</v>
      </c>
      <c r="Z37" s="56" t="e">
        <f>#REF!</f>
        <v>#REF!</v>
      </c>
      <c r="AA37" s="56"/>
      <c r="AB37" s="66">
        <f>AB38</f>
        <v>96</v>
      </c>
      <c r="AC37" s="66"/>
      <c r="AD37" s="66">
        <f>AD38</f>
        <v>3</v>
      </c>
      <c r="AE37" s="164"/>
      <c r="AF37" s="165"/>
      <c r="AG37" s="125"/>
      <c r="AH37" s="66"/>
      <c r="AI37" s="66"/>
      <c r="AJ37" s="66"/>
      <c r="AK37" s="66"/>
      <c r="AL37" s="66"/>
      <c r="AM37" s="66"/>
      <c r="AN37" s="66">
        <f>AN38</f>
        <v>6</v>
      </c>
    </row>
    <row r="38" spans="1:40" s="13" customFormat="1" ht="24.75" customHeight="1" thickBot="1">
      <c r="A38" s="57" t="s">
        <v>73</v>
      </c>
      <c r="B38" s="58" t="s">
        <v>63</v>
      </c>
      <c r="C38" s="74" t="s">
        <v>64</v>
      </c>
      <c r="D38" s="65">
        <f>S38++AB38</f>
        <v>186</v>
      </c>
      <c r="E38" s="62">
        <f>L38+T38+AC38</f>
        <v>16</v>
      </c>
      <c r="F38" s="62">
        <f>M38+V38+AE38</f>
        <v>2</v>
      </c>
      <c r="G38" s="62"/>
      <c r="H38" s="62">
        <f>Q38+X38+AJ38</f>
        <v>10</v>
      </c>
      <c r="I38" s="62">
        <f>Y38</f>
        <v>4</v>
      </c>
      <c r="J38" s="62"/>
      <c r="K38" s="62"/>
      <c r="L38" s="62"/>
      <c r="M38" s="70"/>
      <c r="N38" s="70"/>
      <c r="O38" s="70"/>
      <c r="P38" s="70"/>
      <c r="Q38" s="70"/>
      <c r="R38" s="70"/>
      <c r="S38" s="65">
        <v>90</v>
      </c>
      <c r="T38" s="65">
        <f>V38+W38+X38+Y38</f>
        <v>16</v>
      </c>
      <c r="U38" s="65">
        <v>3</v>
      </c>
      <c r="V38" s="65">
        <v>2</v>
      </c>
      <c r="W38" s="65"/>
      <c r="X38" s="65">
        <v>10</v>
      </c>
      <c r="Y38" s="65">
        <v>4</v>
      </c>
      <c r="Z38" s="65"/>
      <c r="AA38" s="65" t="s">
        <v>49</v>
      </c>
      <c r="AB38" s="65">
        <v>96</v>
      </c>
      <c r="AC38" s="65"/>
      <c r="AD38" s="65">
        <v>3</v>
      </c>
      <c r="AE38" s="156"/>
      <c r="AF38" s="157"/>
      <c r="AG38" s="91"/>
      <c r="AH38" s="70"/>
      <c r="AI38" s="70"/>
      <c r="AJ38" s="70"/>
      <c r="AK38" s="70"/>
      <c r="AL38" s="65" t="s">
        <v>50</v>
      </c>
      <c r="AM38" s="70"/>
      <c r="AN38" s="71">
        <f>AD38+U38</f>
        <v>6</v>
      </c>
    </row>
    <row r="39" spans="1:40" s="13" customFormat="1" ht="39.75" customHeight="1" thickBot="1">
      <c r="A39" s="52" t="s">
        <v>74</v>
      </c>
      <c r="B39" s="53" t="s">
        <v>112</v>
      </c>
      <c r="C39" s="79"/>
      <c r="D39" s="66">
        <f aca="true" t="shared" si="10" ref="D39:I39">D40+D41</f>
        <v>240</v>
      </c>
      <c r="E39" s="66">
        <f t="shared" si="10"/>
        <v>26</v>
      </c>
      <c r="F39" s="66">
        <f t="shared" si="10"/>
        <v>12</v>
      </c>
      <c r="G39" s="66">
        <f t="shared" si="10"/>
        <v>8</v>
      </c>
      <c r="H39" s="56">
        <f t="shared" si="10"/>
        <v>0</v>
      </c>
      <c r="I39" s="66">
        <f t="shared" si="10"/>
        <v>6</v>
      </c>
      <c r="J39" s="83"/>
      <c r="K39" s="84"/>
      <c r="L39" s="84"/>
      <c r="M39" s="85"/>
      <c r="N39" s="81"/>
      <c r="O39" s="86"/>
      <c r="P39" s="85"/>
      <c r="Q39" s="80"/>
      <c r="R39" s="85"/>
      <c r="S39" s="66">
        <f aca="true" t="shared" si="11" ref="S39:Y39">S40+S41</f>
        <v>142</v>
      </c>
      <c r="T39" s="66">
        <f t="shared" si="11"/>
        <v>26</v>
      </c>
      <c r="U39" s="66">
        <f t="shared" si="11"/>
        <v>5</v>
      </c>
      <c r="V39" s="66">
        <f t="shared" si="11"/>
        <v>12</v>
      </c>
      <c r="W39" s="66">
        <f t="shared" si="11"/>
        <v>8</v>
      </c>
      <c r="X39" s="56">
        <f t="shared" si="11"/>
        <v>0</v>
      </c>
      <c r="Y39" s="66">
        <f t="shared" si="11"/>
        <v>6</v>
      </c>
      <c r="Z39" s="85"/>
      <c r="AA39" s="85"/>
      <c r="AB39" s="66">
        <f>AB40+AB41</f>
        <v>98</v>
      </c>
      <c r="AC39" s="56">
        <f>AC40+AC41</f>
        <v>0</v>
      </c>
      <c r="AD39" s="66">
        <f>AD40+AD41</f>
        <v>3</v>
      </c>
      <c r="AE39" s="166">
        <f>AE40+AE41</f>
        <v>0</v>
      </c>
      <c r="AF39" s="167"/>
      <c r="AG39" s="81"/>
      <c r="AH39" s="81"/>
      <c r="AI39" s="86"/>
      <c r="AJ39" s="80"/>
      <c r="AK39" s="56">
        <f>AK40+AK41</f>
        <v>0</v>
      </c>
      <c r="AL39" s="87"/>
      <c r="AM39" s="80"/>
      <c r="AN39" s="66">
        <f>AN40+AN41</f>
        <v>8</v>
      </c>
    </row>
    <row r="40" spans="1:40" s="13" customFormat="1" ht="24.75" customHeight="1" thickBot="1">
      <c r="A40" s="57" t="s">
        <v>75</v>
      </c>
      <c r="B40" s="88" t="s">
        <v>76</v>
      </c>
      <c r="C40" s="74" t="s">
        <v>64</v>
      </c>
      <c r="D40" s="65">
        <f>S40++AB40</f>
        <v>98</v>
      </c>
      <c r="E40" s="62">
        <f>L40+T40+AC40</f>
        <v>14</v>
      </c>
      <c r="F40" s="62">
        <f>M40+V40+AE40</f>
        <v>6</v>
      </c>
      <c r="G40" s="62">
        <f>P40+W40+AG40</f>
        <v>4</v>
      </c>
      <c r="H40" s="62"/>
      <c r="I40" s="62">
        <f>R40+Y40+AK40</f>
        <v>4</v>
      </c>
      <c r="J40" s="62"/>
      <c r="K40" s="89"/>
      <c r="L40" s="89"/>
      <c r="M40" s="90"/>
      <c r="N40" s="69"/>
      <c r="O40" s="91"/>
      <c r="P40" s="90"/>
      <c r="Q40" s="70"/>
      <c r="R40" s="90"/>
      <c r="S40" s="92"/>
      <c r="T40" s="65">
        <f>V40+W40+X40+Y40</f>
        <v>14</v>
      </c>
      <c r="U40" s="92"/>
      <c r="V40" s="92">
        <v>6</v>
      </c>
      <c r="W40" s="92">
        <v>4</v>
      </c>
      <c r="X40" s="92"/>
      <c r="Y40" s="92">
        <v>4</v>
      </c>
      <c r="Z40" s="92"/>
      <c r="AA40" s="92"/>
      <c r="AB40" s="92">
        <v>98</v>
      </c>
      <c r="AC40" s="65"/>
      <c r="AD40" s="92">
        <v>3</v>
      </c>
      <c r="AE40" s="156"/>
      <c r="AF40" s="157"/>
      <c r="AG40" s="69"/>
      <c r="AH40" s="69"/>
      <c r="AI40" s="91"/>
      <c r="AJ40" s="70"/>
      <c r="AK40" s="90"/>
      <c r="AL40" s="93" t="s">
        <v>50</v>
      </c>
      <c r="AM40" s="70"/>
      <c r="AN40" s="71">
        <f>AD40+U40</f>
        <v>3</v>
      </c>
    </row>
    <row r="41" spans="1:40" s="13" customFormat="1" ht="24.75" customHeight="1" thickBot="1">
      <c r="A41" s="57" t="s">
        <v>77</v>
      </c>
      <c r="B41" s="88" t="s">
        <v>78</v>
      </c>
      <c r="C41" s="67" t="s">
        <v>59</v>
      </c>
      <c r="D41" s="65">
        <f>S41++AB41</f>
        <v>142</v>
      </c>
      <c r="E41" s="62">
        <f>L41+T41+AC41</f>
        <v>12</v>
      </c>
      <c r="F41" s="62">
        <f>M41+V41+AE41</f>
        <v>6</v>
      </c>
      <c r="G41" s="62">
        <f>P41+W41+AG41</f>
        <v>4</v>
      </c>
      <c r="H41" s="63">
        <f>Q41+X41+AJ41</f>
        <v>0</v>
      </c>
      <c r="I41" s="62">
        <f>R41+Y41+AK41</f>
        <v>2</v>
      </c>
      <c r="J41" s="62"/>
      <c r="K41" s="89"/>
      <c r="L41" s="89"/>
      <c r="M41" s="90"/>
      <c r="N41" s="69"/>
      <c r="O41" s="91"/>
      <c r="P41" s="90"/>
      <c r="Q41" s="70"/>
      <c r="R41" s="90"/>
      <c r="S41" s="92">
        <v>142</v>
      </c>
      <c r="T41" s="65">
        <f>V41+W41+X41+Y41</f>
        <v>12</v>
      </c>
      <c r="U41" s="92">
        <v>5</v>
      </c>
      <c r="V41" s="92">
        <v>6</v>
      </c>
      <c r="W41" s="92">
        <v>4</v>
      </c>
      <c r="X41" s="92"/>
      <c r="Y41" s="92">
        <v>2</v>
      </c>
      <c r="Z41" s="92" t="s">
        <v>50</v>
      </c>
      <c r="AA41" s="92"/>
      <c r="AB41" s="92"/>
      <c r="AC41" s="65"/>
      <c r="AD41" s="92"/>
      <c r="AE41" s="156"/>
      <c r="AF41" s="157"/>
      <c r="AG41" s="69"/>
      <c r="AH41" s="69"/>
      <c r="AI41" s="91"/>
      <c r="AJ41" s="70"/>
      <c r="AK41" s="90"/>
      <c r="AL41" s="93"/>
      <c r="AM41" s="70"/>
      <c r="AN41" s="71">
        <f>AD41+U41</f>
        <v>5</v>
      </c>
    </row>
    <row r="42" s="13" customFormat="1" ht="19.5" thickBot="1"/>
    <row r="43" spans="1:40" ht="31.5" customHeight="1" thickBot="1">
      <c r="A43" s="213" t="s">
        <v>113</v>
      </c>
      <c r="B43" s="213" t="s">
        <v>31</v>
      </c>
      <c r="C43" s="214" t="s">
        <v>15</v>
      </c>
      <c r="D43" s="172" t="s">
        <v>17</v>
      </c>
      <c r="E43" s="173"/>
      <c r="F43" s="173"/>
      <c r="G43" s="173"/>
      <c r="H43" s="173"/>
      <c r="I43" s="174"/>
      <c r="J43" s="172" t="s">
        <v>100</v>
      </c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4"/>
      <c r="AB43" s="172" t="s">
        <v>101</v>
      </c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4"/>
      <c r="AN43" s="220" t="s">
        <v>82</v>
      </c>
    </row>
    <row r="44" spans="1:40" ht="24" customHeight="1" thickBot="1">
      <c r="A44" s="213"/>
      <c r="B44" s="213"/>
      <c r="C44" s="218"/>
      <c r="D44" s="197" t="s">
        <v>18</v>
      </c>
      <c r="E44" s="193" t="s">
        <v>83</v>
      </c>
      <c r="F44" s="172" t="s">
        <v>19</v>
      </c>
      <c r="G44" s="173"/>
      <c r="H44" s="173"/>
      <c r="I44" s="174"/>
      <c r="J44" s="227" t="s">
        <v>81</v>
      </c>
      <c r="K44" s="228"/>
      <c r="L44" s="228"/>
      <c r="M44" s="228"/>
      <c r="N44" s="228"/>
      <c r="O44" s="228"/>
      <c r="P44" s="228"/>
      <c r="Q44" s="228"/>
      <c r="R44" s="228"/>
      <c r="S44" s="172" t="s">
        <v>125</v>
      </c>
      <c r="T44" s="173"/>
      <c r="U44" s="173"/>
      <c r="V44" s="173"/>
      <c r="W44" s="173"/>
      <c r="X44" s="173"/>
      <c r="Y44" s="173"/>
      <c r="Z44" s="173"/>
      <c r="AA44" s="174"/>
      <c r="AB44" s="172" t="s">
        <v>124</v>
      </c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4"/>
      <c r="AN44" s="220"/>
    </row>
    <row r="45" spans="1:40" ht="23.25" customHeight="1" thickBot="1">
      <c r="A45" s="213"/>
      <c r="B45" s="213"/>
      <c r="C45" s="218"/>
      <c r="D45" s="197"/>
      <c r="E45" s="197"/>
      <c r="F45" s="193" t="s">
        <v>32</v>
      </c>
      <c r="G45" s="215" t="s">
        <v>33</v>
      </c>
      <c r="H45" s="195" t="s">
        <v>34</v>
      </c>
      <c r="I45" s="193" t="s">
        <v>35</v>
      </c>
      <c r="J45" s="193" t="s">
        <v>20</v>
      </c>
      <c r="K45" s="193" t="s">
        <v>21</v>
      </c>
      <c r="L45" s="193" t="s">
        <v>36</v>
      </c>
      <c r="M45" s="172" t="s">
        <v>19</v>
      </c>
      <c r="N45" s="173"/>
      <c r="O45" s="173"/>
      <c r="P45" s="173"/>
      <c r="Q45" s="173"/>
      <c r="R45" s="173"/>
      <c r="S45" s="193" t="s">
        <v>20</v>
      </c>
      <c r="T45" s="193" t="s">
        <v>36</v>
      </c>
      <c r="U45" s="193" t="s">
        <v>21</v>
      </c>
      <c r="V45" s="172" t="s">
        <v>39</v>
      </c>
      <c r="W45" s="173"/>
      <c r="X45" s="173"/>
      <c r="Y45" s="174"/>
      <c r="Z45" s="28"/>
      <c r="AA45" s="18"/>
      <c r="AB45" s="193" t="s">
        <v>20</v>
      </c>
      <c r="AC45" s="193" t="s">
        <v>22</v>
      </c>
      <c r="AD45" s="193" t="s">
        <v>21</v>
      </c>
      <c r="AE45" s="172" t="s">
        <v>39</v>
      </c>
      <c r="AF45" s="173"/>
      <c r="AG45" s="173"/>
      <c r="AH45" s="173"/>
      <c r="AI45" s="173"/>
      <c r="AJ45" s="173"/>
      <c r="AK45" s="173"/>
      <c r="AL45" s="28"/>
      <c r="AM45" s="27"/>
      <c r="AN45" s="220"/>
    </row>
    <row r="46" spans="1:40" ht="98.25" customHeight="1" thickBot="1">
      <c r="A46" s="213"/>
      <c r="B46" s="213"/>
      <c r="C46" s="219"/>
      <c r="D46" s="194"/>
      <c r="E46" s="197"/>
      <c r="F46" s="194"/>
      <c r="G46" s="217"/>
      <c r="H46" s="196"/>
      <c r="I46" s="194"/>
      <c r="J46" s="194"/>
      <c r="K46" s="194"/>
      <c r="L46" s="194"/>
      <c r="M46" s="220" t="s">
        <v>32</v>
      </c>
      <c r="N46" s="220"/>
      <c r="O46" s="220"/>
      <c r="P46" s="44" t="s">
        <v>33</v>
      </c>
      <c r="Q46" s="32" t="s">
        <v>34</v>
      </c>
      <c r="R46" s="30" t="s">
        <v>35</v>
      </c>
      <c r="S46" s="194"/>
      <c r="T46" s="194"/>
      <c r="U46" s="194"/>
      <c r="V46" s="33" t="s">
        <v>32</v>
      </c>
      <c r="W46" s="31" t="s">
        <v>33</v>
      </c>
      <c r="X46" s="31" t="s">
        <v>34</v>
      </c>
      <c r="Y46" s="34" t="s">
        <v>35</v>
      </c>
      <c r="Z46" s="29" t="s">
        <v>37</v>
      </c>
      <c r="AA46" s="17" t="s">
        <v>38</v>
      </c>
      <c r="AB46" s="194"/>
      <c r="AC46" s="194"/>
      <c r="AD46" s="194"/>
      <c r="AE46" s="158" t="s">
        <v>32</v>
      </c>
      <c r="AF46" s="159"/>
      <c r="AG46" s="158" t="s">
        <v>33</v>
      </c>
      <c r="AH46" s="223"/>
      <c r="AI46" s="159"/>
      <c r="AJ46" s="32" t="s">
        <v>34</v>
      </c>
      <c r="AK46" s="31" t="s">
        <v>35</v>
      </c>
      <c r="AL46" s="29" t="s">
        <v>37</v>
      </c>
      <c r="AM46" s="17" t="s">
        <v>38</v>
      </c>
      <c r="AN46" s="220"/>
    </row>
    <row r="47" spans="1:40" ht="23.25" customHeight="1" thickBot="1">
      <c r="A47" s="52" t="s">
        <v>102</v>
      </c>
      <c r="B47" s="53" t="s">
        <v>103</v>
      </c>
      <c r="C47" s="79"/>
      <c r="D47" s="66">
        <f>D52</f>
        <v>106</v>
      </c>
      <c r="E47" s="66">
        <f>E52</f>
        <v>36</v>
      </c>
      <c r="F47" s="66">
        <f>F52</f>
        <v>16</v>
      </c>
      <c r="G47" s="66">
        <f>G52</f>
        <v>8</v>
      </c>
      <c r="H47" s="66">
        <f>H52</f>
        <v>12</v>
      </c>
      <c r="I47" s="56">
        <f>I52+I53</f>
        <v>0</v>
      </c>
      <c r="J47" s="83"/>
      <c r="K47" s="84"/>
      <c r="L47" s="84"/>
      <c r="M47" s="85"/>
      <c r="N47" s="81"/>
      <c r="O47" s="86"/>
      <c r="P47" s="85"/>
      <c r="Q47" s="80"/>
      <c r="R47" s="85"/>
      <c r="S47" s="56">
        <f>S52+S53</f>
        <v>0</v>
      </c>
      <c r="T47" s="66">
        <f>T52</f>
        <v>18</v>
      </c>
      <c r="U47" s="56">
        <f>U52+U53</f>
        <v>0</v>
      </c>
      <c r="V47" s="66">
        <f>V52</f>
        <v>8</v>
      </c>
      <c r="W47" s="66">
        <f>W52</f>
        <v>4</v>
      </c>
      <c r="X47" s="66">
        <f>X52</f>
        <v>6</v>
      </c>
      <c r="Y47" s="56">
        <f>Y52+Y53</f>
        <v>0</v>
      </c>
      <c r="Z47" s="85"/>
      <c r="AA47" s="85"/>
      <c r="AB47" s="66">
        <f aca="true" t="shared" si="12" ref="AB47:AJ47">AB52</f>
        <v>106</v>
      </c>
      <c r="AC47" s="66">
        <f t="shared" si="12"/>
        <v>18</v>
      </c>
      <c r="AD47" s="66">
        <f t="shared" si="12"/>
        <v>3</v>
      </c>
      <c r="AE47" s="164">
        <f t="shared" si="12"/>
        <v>8</v>
      </c>
      <c r="AF47" s="165"/>
      <c r="AG47" s="125">
        <f t="shared" si="12"/>
        <v>4</v>
      </c>
      <c r="AH47" s="66">
        <f t="shared" si="12"/>
        <v>0</v>
      </c>
      <c r="AI47" s="66">
        <f t="shared" si="12"/>
        <v>0</v>
      </c>
      <c r="AJ47" s="66">
        <f t="shared" si="12"/>
        <v>6</v>
      </c>
      <c r="AK47" s="56">
        <f>AK52+AK53</f>
        <v>0</v>
      </c>
      <c r="AL47" s="87"/>
      <c r="AM47" s="80"/>
      <c r="AN47" s="66">
        <f>AN52</f>
        <v>3</v>
      </c>
    </row>
    <row r="48" spans="1:40" ht="54.75" customHeight="1" thickBot="1">
      <c r="A48" s="57" t="s">
        <v>104</v>
      </c>
      <c r="B48" s="129" t="s">
        <v>133</v>
      </c>
      <c r="C48" s="152" t="s">
        <v>141</v>
      </c>
      <c r="D48" s="130">
        <f>D49</f>
        <v>106</v>
      </c>
      <c r="E48" s="130">
        <f>E49</f>
        <v>36</v>
      </c>
      <c r="F48" s="130">
        <f>F49</f>
        <v>16</v>
      </c>
      <c r="G48" s="130">
        <f>G49</f>
        <v>8</v>
      </c>
      <c r="H48" s="130">
        <f>H49</f>
        <v>12</v>
      </c>
      <c r="I48" s="137" t="e">
        <f>I49+I50</f>
        <v>#REF!</v>
      </c>
      <c r="J48" s="131"/>
      <c r="K48" s="132"/>
      <c r="L48" s="132"/>
      <c r="M48" s="133"/>
      <c r="N48" s="134"/>
      <c r="O48" s="135"/>
      <c r="P48" s="133"/>
      <c r="Q48" s="136"/>
      <c r="R48" s="133"/>
      <c r="S48" s="137" t="e">
        <f>S49+S50</f>
        <v>#REF!</v>
      </c>
      <c r="T48" s="130">
        <f>T49</f>
        <v>18</v>
      </c>
      <c r="U48" s="130"/>
      <c r="V48" s="130">
        <f>V49</f>
        <v>8</v>
      </c>
      <c r="W48" s="130">
        <f>W49</f>
        <v>4</v>
      </c>
      <c r="X48" s="130">
        <f>X49</f>
        <v>6</v>
      </c>
      <c r="Y48" s="137" t="e">
        <f>Y49+Y50</f>
        <v>#REF!</v>
      </c>
      <c r="Z48" s="133"/>
      <c r="AA48" s="133"/>
      <c r="AB48" s="130">
        <f>AB49</f>
        <v>106</v>
      </c>
      <c r="AC48" s="130">
        <f aca="true" t="shared" si="13" ref="AC48:AJ48">AC49</f>
        <v>18</v>
      </c>
      <c r="AD48" s="130">
        <f t="shared" si="13"/>
        <v>3</v>
      </c>
      <c r="AE48" s="168">
        <f t="shared" si="13"/>
        <v>8</v>
      </c>
      <c r="AF48" s="169"/>
      <c r="AG48" s="130">
        <f t="shared" si="13"/>
        <v>4</v>
      </c>
      <c r="AH48" s="130">
        <f t="shared" si="13"/>
        <v>0</v>
      </c>
      <c r="AI48" s="130">
        <f t="shared" si="13"/>
        <v>0</v>
      </c>
      <c r="AJ48" s="130">
        <f t="shared" si="13"/>
        <v>6</v>
      </c>
      <c r="AK48" s="137" t="e">
        <f>AK49+AK50</f>
        <v>#REF!</v>
      </c>
      <c r="AL48" s="138"/>
      <c r="AM48" s="136"/>
      <c r="AN48" s="130">
        <f>AN49</f>
        <v>3</v>
      </c>
    </row>
    <row r="49" spans="1:40" ht="40.5" customHeight="1" thickBot="1">
      <c r="A49" s="57" t="s">
        <v>105</v>
      </c>
      <c r="B49" s="88" t="s">
        <v>134</v>
      </c>
      <c r="C49" s="67" t="s">
        <v>59</v>
      </c>
      <c r="D49" s="65">
        <f>S49++AB49</f>
        <v>106</v>
      </c>
      <c r="E49" s="62">
        <f>L49+T49+AC49</f>
        <v>36</v>
      </c>
      <c r="F49" s="62">
        <f>M49+V49+AE49</f>
        <v>16</v>
      </c>
      <c r="G49" s="62">
        <f>P49+W49+AG49</f>
        <v>8</v>
      </c>
      <c r="H49" s="62">
        <f>Q49+X49+AJ49</f>
        <v>12</v>
      </c>
      <c r="I49" s="63">
        <f>R49+Y49+AK49</f>
        <v>0</v>
      </c>
      <c r="J49" s="62"/>
      <c r="K49" s="89"/>
      <c r="L49" s="89"/>
      <c r="M49" s="145"/>
      <c r="N49" s="69"/>
      <c r="O49" s="146"/>
      <c r="P49" s="145"/>
      <c r="Q49" s="70"/>
      <c r="R49" s="145"/>
      <c r="S49" s="148"/>
      <c r="T49" s="65">
        <f>V49+W49+X49+Y49</f>
        <v>18</v>
      </c>
      <c r="U49" s="148"/>
      <c r="V49" s="148">
        <v>8</v>
      </c>
      <c r="W49" s="148">
        <v>4</v>
      </c>
      <c r="X49" s="148">
        <v>6</v>
      </c>
      <c r="Y49" s="148"/>
      <c r="Z49" s="148"/>
      <c r="AA49" s="148"/>
      <c r="AB49" s="148">
        <v>106</v>
      </c>
      <c r="AC49" s="65">
        <f>AE49+AG49+AJ49</f>
        <v>18</v>
      </c>
      <c r="AD49" s="76">
        <v>3</v>
      </c>
      <c r="AE49" s="156">
        <v>8</v>
      </c>
      <c r="AF49" s="157"/>
      <c r="AG49" s="69">
        <v>4</v>
      </c>
      <c r="AH49" s="69"/>
      <c r="AI49" s="146"/>
      <c r="AJ49" s="70">
        <v>6</v>
      </c>
      <c r="AK49" s="145"/>
      <c r="AL49" s="93" t="s">
        <v>50</v>
      </c>
      <c r="AM49" s="70"/>
      <c r="AN49" s="71">
        <f>AD49+U49</f>
        <v>3</v>
      </c>
    </row>
    <row r="50" spans="1:40" ht="78.75" customHeight="1" thickBot="1">
      <c r="A50" s="57" t="s">
        <v>136</v>
      </c>
      <c r="B50" s="129" t="s">
        <v>135</v>
      </c>
      <c r="C50" s="152" t="s">
        <v>142</v>
      </c>
      <c r="D50" s="130">
        <f>D51</f>
        <v>106</v>
      </c>
      <c r="E50" s="130">
        <f>E51</f>
        <v>36</v>
      </c>
      <c r="F50" s="130">
        <f>F51</f>
        <v>16</v>
      </c>
      <c r="G50" s="130">
        <f>G51</f>
        <v>8</v>
      </c>
      <c r="H50" s="130">
        <f>H51</f>
        <v>12</v>
      </c>
      <c r="I50" s="137" t="e">
        <f>I51+#REF!</f>
        <v>#REF!</v>
      </c>
      <c r="J50" s="131"/>
      <c r="K50" s="132"/>
      <c r="L50" s="132"/>
      <c r="M50" s="133"/>
      <c r="N50" s="134"/>
      <c r="O50" s="135"/>
      <c r="P50" s="133"/>
      <c r="Q50" s="136"/>
      <c r="R50" s="133"/>
      <c r="S50" s="137" t="e">
        <f>S51+#REF!</f>
        <v>#REF!</v>
      </c>
      <c r="T50" s="130">
        <f>T51</f>
        <v>18</v>
      </c>
      <c r="U50" s="137" t="e">
        <f>U51+#REF!</f>
        <v>#REF!</v>
      </c>
      <c r="V50" s="130">
        <f>V51</f>
        <v>8</v>
      </c>
      <c r="W50" s="130">
        <f>W51</f>
        <v>4</v>
      </c>
      <c r="X50" s="130">
        <f>X51</f>
        <v>6</v>
      </c>
      <c r="Y50" s="137" t="e">
        <f>Y51+#REF!</f>
        <v>#REF!</v>
      </c>
      <c r="Z50" s="133"/>
      <c r="AA50" s="133"/>
      <c r="AB50" s="130">
        <f aca="true" t="shared" si="14" ref="AB50:AJ50">AB51</f>
        <v>106</v>
      </c>
      <c r="AC50" s="130">
        <f t="shared" si="14"/>
        <v>18</v>
      </c>
      <c r="AD50" s="130">
        <f t="shared" si="14"/>
        <v>3</v>
      </c>
      <c r="AE50" s="168">
        <f t="shared" si="14"/>
        <v>8</v>
      </c>
      <c r="AF50" s="169"/>
      <c r="AG50" s="130">
        <f t="shared" si="14"/>
        <v>4</v>
      </c>
      <c r="AH50" s="130">
        <f t="shared" si="14"/>
        <v>0</v>
      </c>
      <c r="AI50" s="130">
        <f t="shared" si="14"/>
        <v>0</v>
      </c>
      <c r="AJ50" s="130">
        <f t="shared" si="14"/>
        <v>6</v>
      </c>
      <c r="AK50" s="137" t="e">
        <f>AK51+#REF!</f>
        <v>#REF!</v>
      </c>
      <c r="AL50" s="138"/>
      <c r="AM50" s="136"/>
      <c r="AN50" s="130">
        <f>AN51</f>
        <v>3</v>
      </c>
    </row>
    <row r="51" spans="1:40" ht="41.25" customHeight="1" thickBot="1">
      <c r="A51" s="57" t="s">
        <v>137</v>
      </c>
      <c r="B51" s="88" t="s">
        <v>138</v>
      </c>
      <c r="C51" s="67" t="s">
        <v>59</v>
      </c>
      <c r="D51" s="65">
        <f>S51++AB51</f>
        <v>106</v>
      </c>
      <c r="E51" s="62">
        <f>L51+T51+AC51</f>
        <v>36</v>
      </c>
      <c r="F51" s="62">
        <f>M51+V51+AE51</f>
        <v>16</v>
      </c>
      <c r="G51" s="62">
        <f>P51+W51+AG51</f>
        <v>8</v>
      </c>
      <c r="H51" s="62">
        <f>Q51+X51+AJ51</f>
        <v>12</v>
      </c>
      <c r="I51" s="63">
        <f>R51+Y51+AK51</f>
        <v>0</v>
      </c>
      <c r="J51" s="62"/>
      <c r="K51" s="89"/>
      <c r="L51" s="89"/>
      <c r="M51" s="145"/>
      <c r="N51" s="69"/>
      <c r="O51" s="146"/>
      <c r="P51" s="145"/>
      <c r="Q51" s="70"/>
      <c r="R51" s="145"/>
      <c r="S51" s="148"/>
      <c r="T51" s="65">
        <f>V51+W51+X51+Y51</f>
        <v>18</v>
      </c>
      <c r="U51" s="148"/>
      <c r="V51" s="148">
        <v>8</v>
      </c>
      <c r="W51" s="148">
        <v>4</v>
      </c>
      <c r="X51" s="148">
        <v>6</v>
      </c>
      <c r="Y51" s="148"/>
      <c r="Z51" s="148"/>
      <c r="AA51" s="148"/>
      <c r="AB51" s="148">
        <v>106</v>
      </c>
      <c r="AC51" s="65">
        <f>AE51+AG51+AJ51</f>
        <v>18</v>
      </c>
      <c r="AD51" s="76">
        <v>3</v>
      </c>
      <c r="AE51" s="156">
        <v>8</v>
      </c>
      <c r="AF51" s="157"/>
      <c r="AG51" s="69">
        <v>4</v>
      </c>
      <c r="AH51" s="69"/>
      <c r="AI51" s="146"/>
      <c r="AJ51" s="70">
        <v>6</v>
      </c>
      <c r="AK51" s="145"/>
      <c r="AL51" s="93" t="s">
        <v>50</v>
      </c>
      <c r="AM51" s="70"/>
      <c r="AN51" s="71">
        <f>AD51+U51</f>
        <v>3</v>
      </c>
    </row>
    <row r="52" spans="1:40" ht="37.5" customHeight="1" thickBot="1">
      <c r="A52" s="57" t="s">
        <v>139</v>
      </c>
      <c r="B52" s="129" t="s">
        <v>106</v>
      </c>
      <c r="C52" s="152" t="s">
        <v>143</v>
      </c>
      <c r="D52" s="130">
        <f aca="true" t="shared" si="15" ref="D52:I52">D53+D54</f>
        <v>106</v>
      </c>
      <c r="E52" s="130">
        <f t="shared" si="15"/>
        <v>36</v>
      </c>
      <c r="F52" s="130">
        <f t="shared" si="15"/>
        <v>16</v>
      </c>
      <c r="G52" s="130">
        <f t="shared" si="15"/>
        <v>8</v>
      </c>
      <c r="H52" s="130">
        <f t="shared" si="15"/>
        <v>12</v>
      </c>
      <c r="I52" s="137">
        <f t="shared" si="15"/>
        <v>0</v>
      </c>
      <c r="J52" s="131"/>
      <c r="K52" s="132"/>
      <c r="L52" s="132"/>
      <c r="M52" s="133"/>
      <c r="N52" s="134"/>
      <c r="O52" s="135"/>
      <c r="P52" s="133"/>
      <c r="Q52" s="136"/>
      <c r="R52" s="133"/>
      <c r="S52" s="137">
        <f aca="true" t="shared" si="16" ref="S52:Y52">S53+S54</f>
        <v>0</v>
      </c>
      <c r="T52" s="130">
        <f t="shared" si="16"/>
        <v>18</v>
      </c>
      <c r="U52" s="137">
        <f t="shared" si="16"/>
        <v>0</v>
      </c>
      <c r="V52" s="130">
        <f t="shared" si="16"/>
        <v>8</v>
      </c>
      <c r="W52" s="130">
        <f t="shared" si="16"/>
        <v>4</v>
      </c>
      <c r="X52" s="130">
        <f t="shared" si="16"/>
        <v>6</v>
      </c>
      <c r="Y52" s="137">
        <f t="shared" si="16"/>
        <v>0</v>
      </c>
      <c r="Z52" s="133"/>
      <c r="AA52" s="133"/>
      <c r="AB52" s="130">
        <f>AB53+AB54</f>
        <v>106</v>
      </c>
      <c r="AC52" s="130">
        <f>AC53+AC54</f>
        <v>18</v>
      </c>
      <c r="AD52" s="130">
        <f>AD53+AD54</f>
        <v>3</v>
      </c>
      <c r="AE52" s="168">
        <f>AE53+AE54</f>
        <v>8</v>
      </c>
      <c r="AF52" s="169"/>
      <c r="AG52" s="140">
        <f>AG53+AG54</f>
        <v>4</v>
      </c>
      <c r="AH52" s="130">
        <f>AH53+AH54</f>
        <v>0</v>
      </c>
      <c r="AI52" s="130">
        <f>AI53+AI54</f>
        <v>0</v>
      </c>
      <c r="AJ52" s="130">
        <f>AJ53+AJ54</f>
        <v>6</v>
      </c>
      <c r="AK52" s="137">
        <f>AK53+AK54</f>
        <v>0</v>
      </c>
      <c r="AL52" s="138"/>
      <c r="AM52" s="136"/>
      <c r="AN52" s="130">
        <f>AN53+AN54</f>
        <v>3</v>
      </c>
    </row>
    <row r="53" spans="1:40" ht="42.75" customHeight="1" thickBot="1">
      <c r="A53" s="57" t="s">
        <v>140</v>
      </c>
      <c r="B53" s="88" t="s">
        <v>107</v>
      </c>
      <c r="C53" s="67" t="s">
        <v>58</v>
      </c>
      <c r="D53" s="65">
        <f>S53++AB53</f>
        <v>106</v>
      </c>
      <c r="E53" s="62">
        <f>L53+T53+AC53</f>
        <v>36</v>
      </c>
      <c r="F53" s="62">
        <f>M53+V53+AE53</f>
        <v>16</v>
      </c>
      <c r="G53" s="62">
        <f>P53+W53+AG53</f>
        <v>8</v>
      </c>
      <c r="H53" s="62">
        <f>Q53+X53+AJ53</f>
        <v>12</v>
      </c>
      <c r="I53" s="63">
        <f>R53+Y53+AK53</f>
        <v>0</v>
      </c>
      <c r="J53" s="62"/>
      <c r="K53" s="89"/>
      <c r="L53" s="89"/>
      <c r="M53" s="90"/>
      <c r="N53" s="69"/>
      <c r="O53" s="91"/>
      <c r="P53" s="90"/>
      <c r="Q53" s="70"/>
      <c r="R53" s="90"/>
      <c r="S53" s="92"/>
      <c r="T53" s="65">
        <f>V53+W53+X53+Y53</f>
        <v>18</v>
      </c>
      <c r="U53" s="92"/>
      <c r="V53" s="92">
        <v>8</v>
      </c>
      <c r="W53" s="92">
        <v>4</v>
      </c>
      <c r="X53" s="92">
        <v>6</v>
      </c>
      <c r="Y53" s="92"/>
      <c r="Z53" s="92"/>
      <c r="AA53" s="92"/>
      <c r="AB53" s="92">
        <v>106</v>
      </c>
      <c r="AC53" s="65">
        <f>AE53+AG53+AJ53</f>
        <v>18</v>
      </c>
      <c r="AD53" s="76">
        <v>3</v>
      </c>
      <c r="AE53" s="156">
        <v>8</v>
      </c>
      <c r="AF53" s="157"/>
      <c r="AG53" s="69">
        <v>4</v>
      </c>
      <c r="AH53" s="69"/>
      <c r="AI53" s="91"/>
      <c r="AJ53" s="70">
        <v>6</v>
      </c>
      <c r="AK53" s="90"/>
      <c r="AL53" s="93" t="s">
        <v>50</v>
      </c>
      <c r="AM53" s="70"/>
      <c r="AN53" s="71">
        <f>AD53+U53</f>
        <v>3</v>
      </c>
    </row>
    <row r="54" spans="1:40" s="13" customFormat="1" ht="6" customHeight="1" thickBot="1">
      <c r="A54" s="60"/>
      <c r="B54" s="88"/>
      <c r="C54" s="58"/>
      <c r="D54" s="99"/>
      <c r="E54" s="100"/>
      <c r="F54" s="96"/>
      <c r="G54" s="96"/>
      <c r="H54" s="61"/>
      <c r="I54" s="96"/>
      <c r="J54" s="61"/>
      <c r="K54" s="96"/>
      <c r="L54" s="96"/>
      <c r="M54" s="184"/>
      <c r="N54" s="235"/>
      <c r="O54" s="82"/>
      <c r="P54" s="97"/>
      <c r="Q54" s="71"/>
      <c r="R54" s="97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98"/>
      <c r="AE54" s="184"/>
      <c r="AF54" s="200"/>
      <c r="AG54" s="221"/>
      <c r="AH54" s="222"/>
      <c r="AI54" s="82"/>
      <c r="AJ54" s="71"/>
      <c r="AK54" s="97"/>
      <c r="AL54" s="95"/>
      <c r="AM54" s="73"/>
      <c r="AN54" s="73"/>
    </row>
    <row r="55" spans="1:40" s="13" customFormat="1" ht="20.25" thickBot="1">
      <c r="A55" s="60"/>
      <c r="B55" s="211" t="s">
        <v>47</v>
      </c>
      <c r="C55" s="212"/>
      <c r="D55" s="101">
        <f>D18+D29</f>
        <v>1372</v>
      </c>
      <c r="E55" s="101">
        <f>E18+E29</f>
        <v>200</v>
      </c>
      <c r="F55" s="101">
        <f>F29+F18</f>
        <v>72</v>
      </c>
      <c r="G55" s="101">
        <v>16</v>
      </c>
      <c r="H55" s="101">
        <f>H18+H29</f>
        <v>66</v>
      </c>
      <c r="I55" s="101">
        <f>I18+I29</f>
        <v>46</v>
      </c>
      <c r="J55" s="102" t="e">
        <f>J29+J18</f>
        <v>#REF!</v>
      </c>
      <c r="K55" s="102" t="e">
        <f>K29+K18</f>
        <v>#REF!</v>
      </c>
      <c r="L55" s="102"/>
      <c r="M55" s="101"/>
      <c r="N55" s="102"/>
      <c r="O55" s="102"/>
      <c r="P55" s="102"/>
      <c r="Q55" s="101"/>
      <c r="R55" s="101"/>
      <c r="S55" s="139">
        <f>S18+S29</f>
        <v>312</v>
      </c>
      <c r="T55" s="139">
        <f>T29+T18</f>
        <v>110</v>
      </c>
      <c r="U55" s="101">
        <f>U18+U29</f>
        <v>11</v>
      </c>
      <c r="V55" s="101">
        <f>V18+V29</f>
        <v>44</v>
      </c>
      <c r="W55" s="139">
        <f>W29</f>
        <v>12</v>
      </c>
      <c r="X55" s="101">
        <f>X18+X29</f>
        <v>20</v>
      </c>
      <c r="Y55" s="101">
        <f>Y18+Y29</f>
        <v>34</v>
      </c>
      <c r="Z55" s="101"/>
      <c r="AA55" s="101"/>
      <c r="AB55" s="101">
        <f>AB18+AB29</f>
        <v>1060</v>
      </c>
      <c r="AC55" s="101">
        <f>AC18+AC29</f>
        <v>90</v>
      </c>
      <c r="AD55" s="101">
        <f>AD18+AD29</f>
        <v>27</v>
      </c>
      <c r="AE55" s="198">
        <f>AE18+AE29</f>
        <v>28</v>
      </c>
      <c r="AF55" s="199"/>
      <c r="AG55" s="101">
        <v>4</v>
      </c>
      <c r="AH55" s="101" t="e">
        <f>AH18+AH29+AH47</f>
        <v>#REF!</v>
      </c>
      <c r="AI55" s="101" t="e">
        <f>AI18+AI29+AI47</f>
        <v>#REF!</v>
      </c>
      <c r="AJ55" s="101">
        <f>AJ47+AJ18</f>
        <v>46</v>
      </c>
      <c r="AK55" s="101">
        <f>AK18+AK29</f>
        <v>12</v>
      </c>
      <c r="AL55" s="101"/>
      <c r="AM55" s="102"/>
      <c r="AN55" s="101">
        <f>AN29+AN18</f>
        <v>38</v>
      </c>
    </row>
    <row r="56" spans="1:40" s="13" customFormat="1" ht="19.5" thickBot="1">
      <c r="A56" s="11"/>
      <c r="B56" s="170" t="s">
        <v>6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90"/>
      <c r="T56" s="191"/>
      <c r="U56" s="191"/>
      <c r="V56" s="191"/>
      <c r="W56" s="191"/>
      <c r="X56" s="191"/>
      <c r="Y56" s="192"/>
      <c r="Z56" s="15">
        <v>2</v>
      </c>
      <c r="AA56" s="24"/>
      <c r="AB56" s="190"/>
      <c r="AC56" s="191"/>
      <c r="AD56" s="191"/>
      <c r="AE56" s="191"/>
      <c r="AF56" s="191"/>
      <c r="AG56" s="191"/>
      <c r="AH56" s="191"/>
      <c r="AI56" s="191"/>
      <c r="AJ56" s="191"/>
      <c r="AK56" s="192"/>
      <c r="AL56" s="16">
        <v>5</v>
      </c>
      <c r="AM56" s="12"/>
      <c r="AN56" s="12"/>
    </row>
    <row r="57" spans="1:40" s="13" customFormat="1" ht="19.5" thickBot="1">
      <c r="A57" s="11"/>
      <c r="B57" s="170" t="s">
        <v>7</v>
      </c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90"/>
      <c r="T57" s="191"/>
      <c r="U57" s="191"/>
      <c r="V57" s="191"/>
      <c r="W57" s="191"/>
      <c r="X57" s="191"/>
      <c r="Y57" s="192"/>
      <c r="Z57" s="15"/>
      <c r="AA57" s="14">
        <v>1</v>
      </c>
      <c r="AB57" s="190"/>
      <c r="AC57" s="191"/>
      <c r="AD57" s="191"/>
      <c r="AE57" s="191"/>
      <c r="AF57" s="191"/>
      <c r="AG57" s="191"/>
      <c r="AH57" s="191"/>
      <c r="AI57" s="191"/>
      <c r="AJ57" s="191"/>
      <c r="AK57" s="192"/>
      <c r="AL57" s="16"/>
      <c r="AM57" s="10">
        <v>4</v>
      </c>
      <c r="AN57" s="12"/>
    </row>
    <row r="58" spans="1:40" s="13" customFormat="1" ht="94.5" customHeight="1" thickBot="1">
      <c r="A58" s="104"/>
      <c r="B58" s="143" t="s">
        <v>5</v>
      </c>
      <c r="C58" s="103" t="s">
        <v>64</v>
      </c>
      <c r="D58" s="104">
        <v>54</v>
      </c>
      <c r="E58" s="105"/>
      <c r="F58" s="106"/>
      <c r="G58" s="106"/>
      <c r="H58" s="106"/>
      <c r="I58" s="107"/>
      <c r="J58" s="106"/>
      <c r="K58" s="106"/>
      <c r="L58" s="106"/>
      <c r="M58" s="106"/>
      <c r="N58" s="106"/>
      <c r="O58" s="106"/>
      <c r="P58" s="106"/>
      <c r="Q58" s="106"/>
      <c r="R58" s="106"/>
      <c r="S58" s="104">
        <v>54</v>
      </c>
      <c r="T58" s="104"/>
      <c r="U58" s="104">
        <v>1</v>
      </c>
      <c r="V58" s="239" t="s">
        <v>126</v>
      </c>
      <c r="W58" s="240"/>
      <c r="X58" s="240"/>
      <c r="Y58" s="240"/>
      <c r="Z58" s="240"/>
      <c r="AA58" s="241"/>
      <c r="AB58" s="108"/>
      <c r="AC58" s="109"/>
      <c r="AD58" s="109"/>
      <c r="AE58" s="110"/>
      <c r="AF58" s="110"/>
      <c r="AG58" s="110"/>
      <c r="AH58" s="110"/>
      <c r="AI58" s="110"/>
      <c r="AJ58" s="110"/>
      <c r="AK58" s="110"/>
      <c r="AL58" s="111"/>
      <c r="AM58" s="112"/>
      <c r="AN58" s="113">
        <v>1</v>
      </c>
    </row>
    <row r="59" spans="1:31" s="26" customFormat="1" ht="15" customHeight="1">
      <c r="A59" s="25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</row>
    <row r="60" spans="1:39" ht="36.75" customHeight="1">
      <c r="A60" s="207" t="s">
        <v>131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153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5"/>
      <c r="AM60" s="115"/>
    </row>
    <row r="61" spans="1:39" ht="16.5" customHeight="1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6"/>
      <c r="AG61" s="115"/>
      <c r="AH61" s="115"/>
      <c r="AI61" s="115"/>
      <c r="AJ61" s="115"/>
      <c r="AK61" s="115"/>
      <c r="AL61" s="115"/>
      <c r="AM61" s="115"/>
    </row>
    <row r="62" spans="1:39" ht="18.75" customHeight="1" thickBot="1">
      <c r="A62" s="117"/>
      <c r="B62" s="117" t="s">
        <v>109</v>
      </c>
      <c r="C62" s="117"/>
      <c r="D62" s="117"/>
      <c r="E62" s="117"/>
      <c r="F62" s="118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9"/>
      <c r="T62" s="119"/>
      <c r="U62" s="119"/>
      <c r="V62" s="119" t="s">
        <v>79</v>
      </c>
      <c r="W62" s="119"/>
      <c r="X62" s="119"/>
      <c r="Y62" s="119"/>
      <c r="Z62" s="119"/>
      <c r="AA62" s="119"/>
      <c r="AB62" s="119"/>
      <c r="AC62" s="119"/>
      <c r="AD62" s="119"/>
      <c r="AE62" s="116"/>
      <c r="AF62" s="116"/>
      <c r="AG62" s="115"/>
      <c r="AH62" s="115"/>
      <c r="AI62" s="115"/>
      <c r="AJ62" s="115"/>
      <c r="AK62" s="115"/>
      <c r="AL62" s="115"/>
      <c r="AM62" s="115"/>
    </row>
    <row r="63" spans="1:39" ht="18.75" customHeight="1" thickBot="1">
      <c r="A63" s="188" t="s">
        <v>23</v>
      </c>
      <c r="B63" s="189"/>
      <c r="C63" s="189"/>
      <c r="D63" s="189"/>
      <c r="E63" s="189"/>
      <c r="F63" s="189"/>
      <c r="G63" s="181" t="s">
        <v>8</v>
      </c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3"/>
      <c r="AH63" s="181" t="s">
        <v>9</v>
      </c>
      <c r="AI63" s="182"/>
      <c r="AJ63" s="182"/>
      <c r="AK63" s="182"/>
      <c r="AL63" s="182"/>
      <c r="AM63" s="183"/>
    </row>
    <row r="64" spans="1:39" ht="41.25" customHeight="1" thickBot="1">
      <c r="A64" s="188" t="s">
        <v>10</v>
      </c>
      <c r="B64" s="189"/>
      <c r="C64" s="189"/>
      <c r="D64" s="189"/>
      <c r="E64" s="189"/>
      <c r="F64" s="189"/>
      <c r="G64" s="184" t="s">
        <v>123</v>
      </c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6"/>
    </row>
    <row r="65" spans="1:39" ht="10.5" customHeight="1">
      <c r="A65" s="117"/>
      <c r="B65" s="120"/>
      <c r="C65" s="120"/>
      <c r="D65" s="120"/>
      <c r="E65" s="120"/>
      <c r="F65" s="120"/>
      <c r="G65" s="120"/>
      <c r="H65" s="120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</row>
    <row r="66" spans="1:39" ht="15.75" customHeight="1">
      <c r="A66" s="117"/>
      <c r="B66" s="206" t="s">
        <v>121</v>
      </c>
      <c r="C66" s="206"/>
      <c r="D66" s="206"/>
      <c r="E66" s="206"/>
      <c r="F66" s="206"/>
      <c r="G66" s="206"/>
      <c r="H66" s="206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</row>
    <row r="67" spans="1:39" ht="15.75" customHeight="1">
      <c r="A67" s="117"/>
      <c r="B67" s="206" t="s">
        <v>122</v>
      </c>
      <c r="C67" s="206"/>
      <c r="D67" s="206"/>
      <c r="E67" s="206"/>
      <c r="F67" s="206"/>
      <c r="G67" s="206"/>
      <c r="H67" s="206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</row>
    <row r="68" spans="1:39" ht="9.75" customHeight="1">
      <c r="A68" s="117"/>
      <c r="B68" s="120"/>
      <c r="C68" s="120"/>
      <c r="D68" s="120"/>
      <c r="E68" s="120"/>
      <c r="F68" s="120"/>
      <c r="G68" s="120"/>
      <c r="H68" s="120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</row>
    <row r="69" spans="1:39" ht="17.25" customHeight="1" thickBot="1">
      <c r="A69" s="117"/>
      <c r="B69" s="117" t="s">
        <v>110</v>
      </c>
      <c r="C69" s="117"/>
      <c r="D69" s="117"/>
      <c r="E69" s="117"/>
      <c r="F69" s="118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6"/>
      <c r="AF69" s="116"/>
      <c r="AG69" s="115"/>
      <c r="AH69" s="115"/>
      <c r="AI69" s="115"/>
      <c r="AJ69" s="115"/>
      <c r="AK69" s="115"/>
      <c r="AL69" s="115"/>
      <c r="AM69" s="115"/>
    </row>
    <row r="70" spans="1:39" ht="18.75" customHeight="1" thickBot="1">
      <c r="A70" s="188" t="s">
        <v>23</v>
      </c>
      <c r="B70" s="189"/>
      <c r="C70" s="189"/>
      <c r="D70" s="189"/>
      <c r="E70" s="189"/>
      <c r="F70" s="236"/>
      <c r="G70" s="178" t="s">
        <v>8</v>
      </c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80"/>
      <c r="AH70" s="121" t="s">
        <v>9</v>
      </c>
      <c r="AI70" s="122"/>
      <c r="AJ70" s="182" t="s">
        <v>9</v>
      </c>
      <c r="AK70" s="182"/>
      <c r="AL70" s="182"/>
      <c r="AM70" s="183"/>
    </row>
    <row r="71" spans="1:39" ht="19.5" customHeight="1" thickBot="1">
      <c r="A71" s="181" t="s">
        <v>67</v>
      </c>
      <c r="B71" s="182"/>
      <c r="C71" s="182"/>
      <c r="D71" s="182"/>
      <c r="E71" s="182"/>
      <c r="F71" s="182"/>
      <c r="G71" s="181" t="s">
        <v>127</v>
      </c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3"/>
      <c r="AH71" s="201" t="s">
        <v>57</v>
      </c>
      <c r="AI71" s="202"/>
      <c r="AJ71" s="202"/>
      <c r="AK71" s="202"/>
      <c r="AL71" s="202"/>
      <c r="AM71" s="203"/>
    </row>
    <row r="72" spans="1:39" ht="20.25" customHeight="1" thickBot="1">
      <c r="A72" s="188" t="s">
        <v>10</v>
      </c>
      <c r="B72" s="189"/>
      <c r="C72" s="189"/>
      <c r="D72" s="189"/>
      <c r="E72" s="189"/>
      <c r="F72" s="189"/>
      <c r="G72" s="175" t="s">
        <v>128</v>
      </c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7"/>
    </row>
    <row r="73" spans="1:39" ht="8.25" customHeight="1">
      <c r="A73" s="117"/>
      <c r="B73" s="120"/>
      <c r="C73" s="120"/>
      <c r="D73" s="120"/>
      <c r="E73" s="120"/>
      <c r="F73" s="120"/>
      <c r="G73" s="120"/>
      <c r="H73" s="120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</row>
    <row r="74" spans="1:39" ht="15.75" customHeight="1">
      <c r="A74" s="117"/>
      <c r="B74" s="206" t="s">
        <v>129</v>
      </c>
      <c r="C74" s="206"/>
      <c r="D74" s="206"/>
      <c r="E74" s="206"/>
      <c r="F74" s="206"/>
      <c r="G74" s="206"/>
      <c r="H74" s="206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</row>
    <row r="75" spans="1:39" ht="15.75" customHeight="1">
      <c r="A75" s="117"/>
      <c r="B75" s="206" t="s">
        <v>130</v>
      </c>
      <c r="C75" s="206"/>
      <c r="D75" s="206"/>
      <c r="E75" s="206"/>
      <c r="F75" s="206"/>
      <c r="G75" s="206"/>
      <c r="H75" s="206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</row>
    <row r="76" spans="1:39" ht="6.75" customHeight="1">
      <c r="A76" s="117"/>
      <c r="B76" s="120"/>
      <c r="C76" s="120"/>
      <c r="D76" s="120"/>
      <c r="E76" s="120"/>
      <c r="F76" s="120"/>
      <c r="G76" s="120"/>
      <c r="H76" s="120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</row>
    <row r="77" spans="1:39" ht="15.75" customHeight="1">
      <c r="A77" s="117"/>
      <c r="B77" s="120" t="s">
        <v>13</v>
      </c>
      <c r="C77" s="120"/>
      <c r="D77" s="120"/>
      <c r="E77" s="120"/>
      <c r="F77" s="120"/>
      <c r="G77" s="120"/>
      <c r="H77" s="120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</row>
    <row r="78" spans="1:39" ht="16.5" customHeight="1">
      <c r="A78" s="117"/>
      <c r="B78" s="117" t="s">
        <v>12</v>
      </c>
      <c r="C78" s="115"/>
      <c r="D78" s="120"/>
      <c r="E78" s="120"/>
      <c r="F78" s="115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</row>
    <row r="79" spans="1:39" ht="15.75" customHeight="1">
      <c r="A79" s="117"/>
      <c r="B79" s="117" t="s">
        <v>11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5"/>
      <c r="AL79" s="115"/>
      <c r="AM79" s="115"/>
    </row>
    <row r="80" spans="1:39" ht="6.75" customHeight="1">
      <c r="A80" s="117"/>
      <c r="B80" s="120"/>
      <c r="C80" s="120"/>
      <c r="D80" s="120"/>
      <c r="E80" s="120"/>
      <c r="F80" s="120"/>
      <c r="G80" s="120"/>
      <c r="H80" s="120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</row>
    <row r="81" spans="1:39" ht="15.75" customHeight="1">
      <c r="A81" s="117"/>
      <c r="B81" s="242" t="s">
        <v>46</v>
      </c>
      <c r="C81" s="242"/>
      <c r="D81" s="242"/>
      <c r="E81" s="242"/>
      <c r="F81" s="242"/>
      <c r="G81" s="242"/>
      <c r="H81" s="242"/>
      <c r="I81" s="242"/>
      <c r="J81" s="119"/>
      <c r="K81" s="119"/>
      <c r="L81" s="119"/>
      <c r="M81" s="119"/>
      <c r="N81" s="238" t="s">
        <v>4</v>
      </c>
      <c r="O81" s="238"/>
      <c r="P81" s="238"/>
      <c r="Q81" s="238"/>
      <c r="R81" s="238"/>
      <c r="S81" s="238"/>
      <c r="T81" s="119"/>
      <c r="U81" s="115"/>
      <c r="V81" s="123" t="s">
        <v>55</v>
      </c>
      <c r="W81" s="123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</row>
    <row r="82" spans="1:39" ht="9.75" customHeight="1">
      <c r="A82" s="117"/>
      <c r="B82" s="242"/>
      <c r="C82" s="242"/>
      <c r="D82" s="242"/>
      <c r="E82" s="242"/>
      <c r="F82" s="242"/>
      <c r="G82" s="242"/>
      <c r="H82" s="242"/>
      <c r="I82" s="242"/>
      <c r="J82" s="119"/>
      <c r="K82" s="119"/>
      <c r="L82" s="119"/>
      <c r="M82" s="119"/>
      <c r="N82" s="123" t="s">
        <v>24</v>
      </c>
      <c r="O82" s="123"/>
      <c r="P82" s="123"/>
      <c r="Q82" s="123"/>
      <c r="R82" s="123"/>
      <c r="S82" s="119"/>
      <c r="T82" s="119"/>
      <c r="U82" s="115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</row>
    <row r="83" spans="1:39" ht="17.25" customHeight="1">
      <c r="A83" s="117"/>
      <c r="B83" s="242"/>
      <c r="C83" s="242"/>
      <c r="D83" s="242"/>
      <c r="E83" s="242"/>
      <c r="F83" s="242"/>
      <c r="G83" s="242"/>
      <c r="H83" s="242"/>
      <c r="I83" s="242"/>
      <c r="J83" s="123"/>
      <c r="K83" s="123"/>
      <c r="L83" s="123"/>
      <c r="M83" s="123"/>
      <c r="N83" s="119"/>
      <c r="O83" s="116"/>
      <c r="P83" s="243" t="s">
        <v>25</v>
      </c>
      <c r="Q83" s="243"/>
      <c r="R83" s="243"/>
      <c r="S83" s="116"/>
      <c r="T83" s="115"/>
      <c r="U83" s="115"/>
      <c r="V83" s="123" t="s">
        <v>56</v>
      </c>
      <c r="W83" s="123"/>
      <c r="X83" s="116"/>
      <c r="Y83" s="116"/>
      <c r="Z83" s="116"/>
      <c r="AA83" s="116"/>
      <c r="AB83" s="116"/>
      <c r="AC83" s="116"/>
      <c r="AD83" s="116"/>
      <c r="AE83" s="116"/>
      <c r="AF83" s="116"/>
      <c r="AG83" s="115"/>
      <c r="AH83" s="115"/>
      <c r="AI83" s="115"/>
      <c r="AJ83" s="115"/>
      <c r="AK83" s="115"/>
      <c r="AL83" s="115"/>
      <c r="AM83" s="115"/>
    </row>
    <row r="84" spans="1:39" ht="20.25" customHeight="1">
      <c r="A84" s="117"/>
      <c r="B84" s="242"/>
      <c r="C84" s="242"/>
      <c r="D84" s="242"/>
      <c r="E84" s="242"/>
      <c r="F84" s="242"/>
      <c r="G84" s="242"/>
      <c r="H84" s="242"/>
      <c r="I84" s="242"/>
      <c r="J84" s="123"/>
      <c r="K84" s="123"/>
      <c r="L84" s="123"/>
      <c r="M84" s="123"/>
      <c r="N84" s="119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5"/>
      <c r="AH84" s="124"/>
      <c r="AI84" s="115"/>
      <c r="AJ84" s="115"/>
      <c r="AK84" s="115"/>
      <c r="AL84" s="115"/>
      <c r="AM84" s="115"/>
    </row>
    <row r="85" spans="1:32" ht="12.75" customHeight="1">
      <c r="A85" s="19"/>
      <c r="B85" s="19"/>
      <c r="C85" s="19"/>
      <c r="D85" s="19"/>
      <c r="E85" s="19"/>
      <c r="F85" s="20"/>
      <c r="G85" s="22"/>
      <c r="H85" s="22"/>
      <c r="I85" s="21"/>
      <c r="J85" s="22"/>
      <c r="K85" s="22"/>
      <c r="L85" s="22"/>
      <c r="M85" s="22"/>
      <c r="N85" s="21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ht="18.75">
      <c r="AH86" s="8"/>
    </row>
    <row r="89" ht="18.75">
      <c r="G89" s="4">
        <f>V55</f>
        <v>44</v>
      </c>
    </row>
  </sheetData>
  <sheetProtection/>
  <mergeCells count="154">
    <mergeCell ref="J43:AA43"/>
    <mergeCell ref="M16:R16"/>
    <mergeCell ref="AC12:AE12"/>
    <mergeCell ref="N81:S81"/>
    <mergeCell ref="V58:AA58"/>
    <mergeCell ref="B81:I84"/>
    <mergeCell ref="B75:H75"/>
    <mergeCell ref="B74:H74"/>
    <mergeCell ref="P83:R83"/>
    <mergeCell ref="A72:F72"/>
    <mergeCell ref="B67:H67"/>
    <mergeCell ref="A71:F71"/>
    <mergeCell ref="A70:F70"/>
    <mergeCell ref="V3:X3"/>
    <mergeCell ref="S3:U3"/>
    <mergeCell ref="M7:X7"/>
    <mergeCell ref="H5:I5"/>
    <mergeCell ref="H6:L6"/>
    <mergeCell ref="L12:Q12"/>
    <mergeCell ref="D10:AA10"/>
    <mergeCell ref="T12:W12"/>
    <mergeCell ref="D8:AC8"/>
    <mergeCell ref="D9:AC9"/>
    <mergeCell ref="M54:N54"/>
    <mergeCell ref="A43:A46"/>
    <mergeCell ref="B43:B46"/>
    <mergeCell ref="AB45:AB46"/>
    <mergeCell ref="A14:A17"/>
    <mergeCell ref="D43:I43"/>
    <mergeCell ref="H3:R3"/>
    <mergeCell ref="M46:O46"/>
    <mergeCell ref="L5:X5"/>
    <mergeCell ref="M6:X6"/>
    <mergeCell ref="M17:O17"/>
    <mergeCell ref="F44:I44"/>
    <mergeCell ref="V45:Y45"/>
    <mergeCell ref="J15:R15"/>
    <mergeCell ref="I16:I17"/>
    <mergeCell ref="F45:F46"/>
    <mergeCell ref="AD16:AD17"/>
    <mergeCell ref="AD45:AD46"/>
    <mergeCell ref="AE45:AK45"/>
    <mergeCell ref="S13:AE13"/>
    <mergeCell ref="V16:Y16"/>
    <mergeCell ref="AB44:AM44"/>
    <mergeCell ref="AB14:AM14"/>
    <mergeCell ref="AB15:AM15"/>
    <mergeCell ref="S16:S17"/>
    <mergeCell ref="T16:T17"/>
    <mergeCell ref="AG17:AI17"/>
    <mergeCell ref="J44:R44"/>
    <mergeCell ref="J16:J17"/>
    <mergeCell ref="AC45:AC46"/>
    <mergeCell ref="AE21:AF21"/>
    <mergeCell ref="AE22:AF22"/>
    <mergeCell ref="AE23:AF23"/>
    <mergeCell ref="AE40:AF40"/>
    <mergeCell ref="AE39:AF39"/>
    <mergeCell ref="AE17:AF17"/>
    <mergeCell ref="AN14:AN17"/>
    <mergeCell ref="AG46:AI46"/>
    <mergeCell ref="H16:H17"/>
    <mergeCell ref="S45:S46"/>
    <mergeCell ref="T45:T46"/>
    <mergeCell ref="U45:U46"/>
    <mergeCell ref="S44:AA44"/>
    <mergeCell ref="J14:AA14"/>
    <mergeCell ref="L16:L17"/>
    <mergeCell ref="AC16:AC17"/>
    <mergeCell ref="AN43:AN46"/>
    <mergeCell ref="S57:Y57"/>
    <mergeCell ref="AH63:AM63"/>
    <mergeCell ref="S56:Y56"/>
    <mergeCell ref="AB43:AM43"/>
    <mergeCell ref="I45:I46"/>
    <mergeCell ref="B56:R56"/>
    <mergeCell ref="AG54:AH54"/>
    <mergeCell ref="M45:R45"/>
    <mergeCell ref="AB57:AK57"/>
    <mergeCell ref="B55:C55"/>
    <mergeCell ref="B14:B17"/>
    <mergeCell ref="G16:G17"/>
    <mergeCell ref="D44:D46"/>
    <mergeCell ref="G45:G46"/>
    <mergeCell ref="C14:C17"/>
    <mergeCell ref="E44:E46"/>
    <mergeCell ref="D14:I14"/>
    <mergeCell ref="C43:C46"/>
    <mergeCell ref="F16:F17"/>
    <mergeCell ref="A1:B1"/>
    <mergeCell ref="A2:B2"/>
    <mergeCell ref="AH3:AM3"/>
    <mergeCell ref="A3:B3"/>
    <mergeCell ref="A4:B4"/>
    <mergeCell ref="AG13:AK13"/>
    <mergeCell ref="G13:I13"/>
    <mergeCell ref="O13:P13"/>
    <mergeCell ref="AG6:AM6"/>
    <mergeCell ref="G1:Y1"/>
    <mergeCell ref="AH71:AM71"/>
    <mergeCell ref="D15:D17"/>
    <mergeCell ref="E15:E17"/>
    <mergeCell ref="F15:I15"/>
    <mergeCell ref="AE16:AK16"/>
    <mergeCell ref="B66:H66"/>
    <mergeCell ref="K16:K17"/>
    <mergeCell ref="A60:R61"/>
    <mergeCell ref="J45:J46"/>
    <mergeCell ref="A63:F63"/>
    <mergeCell ref="AB56:AK56"/>
    <mergeCell ref="U16:U17"/>
    <mergeCell ref="H45:H46"/>
    <mergeCell ref="AB16:AB17"/>
    <mergeCell ref="K45:K46"/>
    <mergeCell ref="L45:L46"/>
    <mergeCell ref="AE55:AF55"/>
    <mergeCell ref="AE54:AF54"/>
    <mergeCell ref="AE53:AF53"/>
    <mergeCell ref="AE52:AF52"/>
    <mergeCell ref="B57:R57"/>
    <mergeCell ref="S15:AA15"/>
    <mergeCell ref="G72:AM72"/>
    <mergeCell ref="G70:AG70"/>
    <mergeCell ref="G71:AG71"/>
    <mergeCell ref="G63:AG63"/>
    <mergeCell ref="G64:AM64"/>
    <mergeCell ref="B59:AE59"/>
    <mergeCell ref="A64:F64"/>
    <mergeCell ref="AJ70:AM70"/>
    <mergeCell ref="AE47:AF47"/>
    <mergeCell ref="AE41:AF41"/>
    <mergeCell ref="AE48:AF48"/>
    <mergeCell ref="AE49:AF49"/>
    <mergeCell ref="AE50:AF50"/>
    <mergeCell ref="AE51:AF51"/>
    <mergeCell ref="AE18:AF18"/>
    <mergeCell ref="AE19:AF19"/>
    <mergeCell ref="AE20:AF20"/>
    <mergeCell ref="AE30:AF30"/>
    <mergeCell ref="AE31:AF31"/>
    <mergeCell ref="AE24:AF24"/>
    <mergeCell ref="AE25:AF25"/>
    <mergeCell ref="AE26:AF26"/>
    <mergeCell ref="AE27:AF27"/>
    <mergeCell ref="AE28:AF28"/>
    <mergeCell ref="AE29:AF29"/>
    <mergeCell ref="AE38:AF38"/>
    <mergeCell ref="AE46:AF46"/>
    <mergeCell ref="AE32:AF32"/>
    <mergeCell ref="AE33:AF33"/>
    <mergeCell ref="AE34:AF34"/>
    <mergeCell ref="AE35:AF35"/>
    <mergeCell ref="AE36:AF36"/>
    <mergeCell ref="AE37:AF37"/>
  </mergeCells>
  <printOptions/>
  <pageMargins left="0.1968503937007874" right="0.1968503937007874" top="0.3937007874015748" bottom="0" header="0.31496062992125984" footer="0.31496062992125984"/>
  <pageSetup horizontalDpi="600" verticalDpi="600" orientation="landscape" paperSize="9" scale="52" r:id="rId1"/>
  <rowBreaks count="1" manualBreakCount="1">
    <brk id="42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s-106</cp:lastModifiedBy>
  <cp:lastPrinted>2024-05-04T07:07:51Z</cp:lastPrinted>
  <dcterms:created xsi:type="dcterms:W3CDTF">1996-10-08T23:32:33Z</dcterms:created>
  <dcterms:modified xsi:type="dcterms:W3CDTF">2024-05-04T07:15:47Z</dcterms:modified>
  <cp:category/>
  <cp:version/>
  <cp:contentType/>
  <cp:contentStatus/>
</cp:coreProperties>
</file>